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Listas" sheetId="1" r:id="rId4"/>
    <sheet state="visible" name="Backend" sheetId="2" r:id="rId5"/>
    <sheet state="visible" name="Frontend" sheetId="3" r:id="rId6"/>
    <sheet state="visible" name="Template" sheetId="4" r:id="rId7"/>
  </sheets>
  <definedNames>
    <definedName hidden="1" localSheetId="1" name="_xlnm._FilterDatabase">Backend!$C$8:$Q$22</definedName>
    <definedName hidden="1" localSheetId="2" name="_xlnm._FilterDatabase">Frontend!$C$8:$O$32</definedName>
  </definedNames>
  <calcPr/>
</workbook>
</file>

<file path=xl/sharedStrings.xml><?xml version="1.0" encoding="utf-8"?>
<sst xmlns="http://schemas.openxmlformats.org/spreadsheetml/2006/main" count="712" uniqueCount="314">
  <si>
    <t>ID Front</t>
  </si>
  <si>
    <t>ID Back</t>
  </si>
  <si>
    <t>&lt;Id&gt;</t>
  </si>
  <si>
    <t>Project</t>
  </si>
  <si>
    <t>PI</t>
  </si>
  <si>
    <t>Sprint Nº</t>
  </si>
  <si>
    <t>Sprint 1</t>
  </si>
  <si>
    <t>Version</t>
  </si>
  <si>
    <t>Date</t>
  </si>
  <si>
    <t>Test Plan</t>
  </si>
  <si>
    <t>Requeriment (Epic)</t>
  </si>
  <si>
    <t>User History</t>
  </si>
  <si>
    <t>ID</t>
  </si>
  <si>
    <t>Name</t>
  </si>
  <si>
    <t>Method</t>
  </si>
  <si>
    <t>Test Data</t>
  </si>
  <si>
    <t>Body</t>
  </si>
  <si>
    <t>Preconditions</t>
  </si>
  <si>
    <t>Priority</t>
  </si>
  <si>
    <t>Severity</t>
  </si>
  <si>
    <t>Expected Results</t>
  </si>
  <si>
    <t>HTTP Code</t>
  </si>
  <si>
    <t>Obtained results</t>
  </si>
  <si>
    <t>Obtained Results</t>
  </si>
  <si>
    <t>Automation status</t>
  </si>
  <si>
    <t>Status</t>
  </si>
  <si>
    <t>Como administrador, quiero poder agregar nuevos productos para mantener actualizado el catálogo de productos disponibles.</t>
  </si>
  <si>
    <t>US_04</t>
  </si>
  <si>
    <t>TC_BD_001</t>
  </si>
  <si>
    <t xml:space="preserve">Verificar el método GET de todos los Tours funciona correctamente </t>
  </si>
  <si>
    <t>GET</t>
  </si>
  <si>
    <t>Ninguna</t>
  </si>
  <si>
    <t>Tener datos de Tours en la base de datos</t>
  </si>
  <si>
    <t>Alta</t>
  </si>
  <si>
    <t>SEV 1</t>
  </si>
  <si>
    <t>Al hacer la petición al servidor  GET de los tours en consola mostrara la lista de todos los tours, y tambien que se encuentre en la base de datos</t>
  </si>
  <si>
    <t>200 OK</t>
  </si>
  <si>
    <t>Al hacer la petición al servidor  GET de los tours en consola se muestra la lista de todos los tours, y tambien que se encuentre en la base de datos</t>
  </si>
  <si>
    <t>Pass</t>
  </si>
  <si>
    <t>To be automated</t>
  </si>
  <si>
    <t>Realizado</t>
  </si>
  <si>
    <t>TC_BD_002</t>
  </si>
  <si>
    <t>Verificar el método GET los Tours por id funciona correctamente</t>
  </si>
  <si>
    <t>El id para testear debe de existir en la base de datos</t>
  </si>
  <si>
    <t>Al hacer la petición al servidor  GET con un id de alguno de los tours en consola mostrara el tour que corresponde con el id, y tambien que se encuentre en la base de datos</t>
  </si>
  <si>
    <t>Al hacer la petición al servidor  GET con un id de alguno de los tours en consola se muestra el tour que corresponde con el id, y tambien que se encuentra en la base de datos</t>
  </si>
  <si>
    <t>TC_BD_003</t>
  </si>
  <si>
    <t>Método GET Tours con un id inexistente</t>
  </si>
  <si>
    <t>El id para testear debe de no existir en la base de datos</t>
  </si>
  <si>
    <t>Al hacer la petición al servidor  GET con un id inexistente de alguno de los tours en consola muestre el error correspondiente</t>
  </si>
  <si>
    <t>400 Bad Request</t>
  </si>
  <si>
    <t>Al hacer la petición al servidor  GET con un id inexistente de alguno de los tours en consola muestra el error correspondiente</t>
  </si>
  <si>
    <t>TC_BD_004</t>
  </si>
  <si>
    <t>Verificar el método POST de Tours funciona correctamente</t>
  </si>
  <si>
    <t>POST</t>
  </si>
  <si>
    <t xml:space="preserve"> Imagen URL:  https://
 Name": nombrePrueba
 Description: descripcion
 Classification: mames
 Capacity: 4
 Availability: true
 Price: 2.0
 Score: 4
 Category:
        id: 2
   </t>
  </si>
  <si>
    <t>{
    "tourImageURL":"https://",
    "tourName":"nombrePrueba",
    "tourDescription":"descripcion",
    "tourClassification":"mames",
    "tourCapacity":4,
    "tourAvailability":true,
    "tourPrice":2.0,
    "tourScore":4,
    "tourCategory":{
        "id_category":2
    }
}</t>
  </si>
  <si>
    <t>Los datos correspondientes al producto</t>
  </si>
  <si>
    <t>Al hacer la petición al servidor  POST cree correctamente un nuevo tour y aparezca en la base de datos. En la consola del postman muestre las caracteristicas ingresadas para el tour</t>
  </si>
  <si>
    <t>Al hacer la petición al servidor  POST crea correctamente un nuevo tour y aparece en la base de datos. En la consola del postman muestra las caracteristicas ingresadas para el tour</t>
  </si>
  <si>
    <t>TC_BD_005</t>
  </si>
  <si>
    <t>Verificar el método si hace el POSTde Tour  con algún campo vacio (Campo Capacity)</t>
  </si>
  <si>
    <t xml:space="preserve"> Imagen URL:  https://
 Name": nombrePrueba
 Description": descripcion
 Classification": mames
 Capacity: 
 Availability: true
 Price: 2.0
 Score: 4
 Category:
        id: 2
   </t>
  </si>
  <si>
    <t>{
    "tourImageURL":"https://",
    "tourName":"nombrePrueba",
    "tourDescription":"descripcion",
    "tourClassification":"mames",
    "tourCapacity":4,
    "tourAvailability":true,
    "tourPrice":2.0,
    "tourScore":,
    "tourCategory":{
        "id_category":2
    }
}</t>
  </si>
  <si>
    <t>No tener información de un campo del producto para dejarlo vacio</t>
  </si>
  <si>
    <t>Al hacer la petición al servidor  POST con algún campo vacio no se cree correctamente un nuevo tour y no aparezca en la base de datos. En la consola debe mostrar algún error</t>
  </si>
  <si>
    <t>Al hacer la petición al servidor  POST con algún campo vacio no se crea correctamente un nuevo tour y no aparece en la base de datos. En la consola muestra error 400 Bad Request</t>
  </si>
  <si>
    <t>Manual testing only</t>
  </si>
  <si>
    <t>TC_BD_006</t>
  </si>
  <si>
    <t xml:space="preserve">Verificar el método DELETE de Tour por id </t>
  </si>
  <si>
    <t>DELETE</t>
  </si>
  <si>
    <t>El id ingresado debe de existir en la base de datos para poderse eliminar</t>
  </si>
  <si>
    <t>Baja</t>
  </si>
  <si>
    <t>Al hacer la petición al servidor  DELETE por id de algun tour lo elimina correctamente</t>
  </si>
  <si>
    <t>TC_BD_007</t>
  </si>
  <si>
    <t xml:space="preserve">Verificar el método GET de todos las Categorías funciona correctamente </t>
  </si>
  <si>
    <t>Tener datos de Categorias en la base de datos</t>
  </si>
  <si>
    <t>TC_BD_008</t>
  </si>
  <si>
    <t>Verificar el método GET Categorias por id funciona correctamente</t>
  </si>
  <si>
    <t>Al hacer la petición al servidor  GET con un id de alguno de loas categorias en consola mostrara la catégoría que corresponde con el id, y tambien que se encuentre en la base de datos</t>
  </si>
  <si>
    <t>Al hacer la petición al servidor  GET con un id de alguno de las categorias en consola muestra la catégoría que corresponde con el id, y tambien que se encuentra en la base de datos</t>
  </si>
  <si>
    <t>TC_BD_009</t>
  </si>
  <si>
    <t>Método GET Categorias con un id inexistente</t>
  </si>
  <si>
    <t>Al hacer la petición al servidor  GET con un id inexistente de alguna de las categorias en consola mostrará el eeror correspondiente</t>
  </si>
  <si>
    <t>Al hacer la petición al servidor  GET con un id inexistente de alguna de las categorias en consola muestra el error correspondiente</t>
  </si>
  <si>
    <t>TC_BD_010</t>
  </si>
  <si>
    <t>El administrador debe poder subir una imagen del producto.</t>
  </si>
  <si>
    <t>ImageURL: https://unaImagen
Name: nombrePrueba
Description: descripcion
Classification: m
Capacity: 4,
Availability:true,
Price":2.0,
Score: 4,
Category:
        id_category :2</t>
  </si>
  <si>
    <t>{
    "tourImageURL":"https://unaImagen",
    "tourName":"nombrePrueba",
    "tourDescription":"descripcion",
    "tourClassification":"mames",
    "tourCapacity":4,
    "tourAvailability":true,
    "tourPrice":2.0,
    "tourScore":4,
    "tourCategory":{
        "id_category":2
    }
}</t>
  </si>
  <si>
    <t>Tener una imagen previa seleccionada</t>
  </si>
  <si>
    <t>El administrador pueda subir una imagen del producto</t>
  </si>
  <si>
    <t>El administrador puede subir una imagen del producto</t>
  </si>
  <si>
    <t>TC_BD_011</t>
  </si>
  <si>
    <t>Si se intenta agregar un producto con un nombre que ya existe, se debe mostrar un mensaje de error indicando que el nombre ya está en uso.</t>
  </si>
  <si>
    <t>{
    "tourImageURL":"https://unaImagen",
    "tourName":"nombrePrueba",
    "tourDescription":"descripcion",
    "tourClassification":"mames",
    "tourCapacity":4,
    "tourAvailability":true,
    "tourPrice":2.0,
    "tourScore":4,
    "tourCategory":{
        "id_category":2
    }
}</t>
  </si>
  <si>
    <t>El nombre para el producto ya debe estar registrado</t>
  </si>
  <si>
    <t>Al hacer la petición al servidor  POST con un nombre que ya existe en la consola debe mostrar algún error</t>
  </si>
  <si>
    <t>Al hacer la petición al servidor  POST con un nombre que ya existe en la consola no muestra error alguno y lo guarda nuevamente en la base de datos</t>
  </si>
  <si>
    <t>Fail</t>
  </si>
  <si>
    <t>Como usuario, quiero que la lista de productos muestre solo una cantidad limitada de productos y tenga la opción de ver los siguientes.</t>
  </si>
  <si>
    <t>US_07</t>
  </si>
  <si>
    <t>TC_BD_012</t>
  </si>
  <si>
    <t>El botón "siguiente" carga más productos y se ve la siguiente página de resultados.</t>
  </si>
  <si>
    <t>Media</t>
  </si>
  <si>
    <t>&lt;Severidad&gt;</t>
  </si>
  <si>
    <t>&lt;Codigo&gt;</t>
  </si>
  <si>
    <t>Resultado obtenido</t>
  </si>
  <si>
    <t>&lt;A automatizar?&gt;</t>
  </si>
  <si>
    <t>Draft</t>
  </si>
  <si>
    <t>TC_BD_013</t>
  </si>
  <si>
    <t xml:space="preserve">
El botón "inicio" lleva al inicio del listado de productos.
</t>
  </si>
  <si>
    <t>TC_BD_014</t>
  </si>
  <si>
    <t xml:space="preserve">El botón "atrás" lleva a la página anterior consultada del listado de productos.
</t>
  </si>
  <si>
    <t>Digital Booking</t>
  </si>
  <si>
    <t>User story</t>
  </si>
  <si>
    <t>Steps</t>
  </si>
  <si>
    <t>Passed?</t>
  </si>
  <si>
    <t xml:space="preserve">Epic 01: Como administrador quiero que la aplicacion pueda identificarse facilmente. Que el sitio tenga armonía con la identidad de la marca de la empresa, con estética y coherencia visual para que pueda ser diferenciada de otras aplicaciones </t>
  </si>
  <si>
    <t>US_01</t>
  </si>
  <si>
    <t xml:space="preserve">
FE_001
</t>
  </si>
  <si>
    <t xml:space="preserve">Validar que el header debe ocupar el 100% de la pantalla en todas las páginas de la aplicación.
</t>
  </si>
  <si>
    <t>1. Ingresar al home de digital booking
2. Verificar que el header ocupe el 100% de la pantalla</t>
  </si>
  <si>
    <t xml:space="preserve"> El header ocupe el 100% de la pantalla</t>
  </si>
  <si>
    <t xml:space="preserve"> El header ocupa el 100% de la pantalla</t>
  </si>
  <si>
    <t xml:space="preserve">
FE_002
</t>
  </si>
  <si>
    <t>Validar que el header debe estar fijo en la parte superior de la página</t>
  </si>
  <si>
    <t>1. Ingresar al home de digital booking 
2.Validar que el header esté fijo en la parte superior de la pagina</t>
  </si>
  <si>
    <t>El header esté fijo en la parte superior de la pagina</t>
  </si>
  <si>
    <t>El header está fijo en la parte superior de la pagina</t>
  </si>
  <si>
    <t xml:space="preserve">
FE_003
</t>
  </si>
  <si>
    <t>Validar el header debe estar fijo en la parte superior de la página al hacer scroll.</t>
  </si>
  <si>
    <t>1. Ingresar al home de digital booking 
2. Hacer scroll en la página para verificar que el header queda anclado</t>
  </si>
  <si>
    <t>SEV 2</t>
  </si>
  <si>
    <t xml:space="preserve"> Al hacer scroll en la página el header queda anclado</t>
  </si>
  <si>
    <t xml:space="preserve">
FE_004
</t>
  </si>
  <si>
    <t>Validar el header debe ser consistente en todas las páginas de la aplicación.</t>
  </si>
  <si>
    <t xml:space="preserve">1. Ingresar al home de digital booking
2. Navegar entre las páginas de la aplicación 
</t>
  </si>
  <si>
    <t>El header sea consistente en todas las páginas de la aplicación.</t>
  </si>
  <si>
    <t>El header se mantiene consistente en todas las páginas de la aplicación.</t>
  </si>
  <si>
    <t xml:space="preserve">
FE_005
</t>
  </si>
  <si>
    <t>Validar el header responsive para diferentes dispositivos y resoluciones de pantalla.</t>
  </si>
  <si>
    <t>1. Ingresar al home de digital booking
2. Salir de pantalla completa
3. Mover la ventana del navegador modificando  su tamaño</t>
  </si>
  <si>
    <t xml:space="preserve"> El header responsive para diferentes dispositivos y resoluciones de pantalla.</t>
  </si>
  <si>
    <t xml:space="preserve"> El header ES responsive para diferentes dispositivos y resoluciones de pantalla.</t>
  </si>
  <si>
    <t xml:space="preserve">
FE_006
</t>
  </si>
  <si>
    <t>Validar que dentro del header exista un bloque alineado a la izquierda que contenga el logotipo y el lema de la empresa.</t>
  </si>
  <si>
    <t>1. Ingresar al home de digital booking
2. Verificar que se visualice el logo alineado a la izquierda de la página</t>
  </si>
  <si>
    <t xml:space="preserve"> En el header exista un bloque alineado a la izquierda que contenga el logotipo y el lema de la empresa.</t>
  </si>
  <si>
    <t xml:space="preserve"> En el header existe un bloque alineado a la izquierda que contenga el logotipo y el lema de la empresa.</t>
  </si>
  <si>
    <t xml:space="preserve">
FE_007
</t>
  </si>
  <si>
    <t xml:space="preserve">Validar que al hacer clic en el logotipo o el lema, rediriga a la página principal de la aplicación. </t>
  </si>
  <si>
    <t xml:space="preserve">1. Ingresar al home de digital booking
2. Entrar a otra sección de la aplicación (Clickear la info de algún tour)
3. Hacer click en el logo de db
4. Verificar que redirija a la página principal </t>
  </si>
  <si>
    <t>SEV 3</t>
  </si>
  <si>
    <t xml:space="preserve"> Al hacer clic en el logotipo o el lema, rediriga a la página principal de la aplicación. </t>
  </si>
  <si>
    <t xml:space="preserve"> Al hacer clic en el logotipo o el lema, redirige a la página principal de la aplicación. </t>
  </si>
  <si>
    <t xml:space="preserve">
FE_008
</t>
  </si>
  <si>
    <t>Validar que dentro del header exista un bloque que contenga el boton: “Crear cuenta”</t>
  </si>
  <si>
    <t>1. Ingresar al home de digital booking
2. Verificar que exista el botón crear cuenta</t>
  </si>
  <si>
    <t xml:space="preserve"> Dentro del header exista un bloque que contenga el boton: “Crear cuenta”</t>
  </si>
  <si>
    <t xml:space="preserve"> Dentro del header existe un bloque que contenga el boton: “Crear cuenta”</t>
  </si>
  <si>
    <t xml:space="preserve">
FE_009
</t>
  </si>
  <si>
    <t>Validar que dentro del header exista un bloque que contenga el boton: “Iniciar sesión”</t>
  </si>
  <si>
    <t>1. Ingresar al home de digital booking
2. Verificar que exista el botón Iniciar sesión</t>
  </si>
  <si>
    <t xml:space="preserve"> Dentro del header exista un bloque que contenga el boton: “Iniciar sesión”</t>
  </si>
  <si>
    <t xml:space="preserve"> Dentro del header existe un bloque que contenga el boton: “Iniciar sesión”</t>
  </si>
  <si>
    <t xml:space="preserve">
FE_010
</t>
  </si>
  <si>
    <t>Validar que el botón “Iniciar sesión” y "Crear cuenta" esté alineado a la derecha</t>
  </si>
  <si>
    <t>1. Ingresar al home de digital booking
2. Verificar que los botones se encuentren alineados a la derecha</t>
  </si>
  <si>
    <t>El botón “Iniciar sesión” y "Crear cuenta" esté alineado a la derecha</t>
  </si>
  <si>
    <t>El botón “Iniciar sesión” y "Crear cuenta" esta alineado a la derecha</t>
  </si>
  <si>
    <t>US_02</t>
  </si>
  <si>
    <t xml:space="preserve">
FE_011
</t>
  </si>
  <si>
    <t>Validar que el body  debe tener un color de background que corresponda a la identidad de marca.</t>
  </si>
  <si>
    <t>1. Ingresar al home de digital booking
2. Verificar que el color background del body cumpla con los colores del tema de la marca</t>
  </si>
  <si>
    <t>El body  debe tenga un color de background que corresponda a la identidad de marca.</t>
  </si>
  <si>
    <t>El body tiene un color de background que corresponde a la identidad de marca.</t>
  </si>
  <si>
    <t xml:space="preserve">
FE_012
</t>
  </si>
  <si>
    <t>Validar que el body debe ocupar el 100 % del alto de la pantalla.</t>
  </si>
  <si>
    <t>1. Ingresar al home de digital booking
2. Verificar que el body ocupa el 100% del alto de la pantalla</t>
  </si>
  <si>
    <t>El body ocupe el 100 % del alto de la pantalla.</t>
  </si>
  <si>
    <t>El body ocupa el 100 % del alto de la pantalla.</t>
  </si>
  <si>
    <t xml:space="preserve">
FE_013
</t>
  </si>
  <si>
    <t>Validar que el body esté optimizado para diferentes dispositivos y resoluciones de pantalla.</t>
  </si>
  <si>
    <t>1. Ingresar al home de digital booking
2. Verificar el uso de media queries y adaptación a diferentes pantallas</t>
  </si>
  <si>
    <t>El body este optimizado para diferentes dispositivos y resoluciones de pantalla.</t>
  </si>
  <si>
    <t>El body está optimizado para diferentes dispositivos y resoluciones de pantalla.</t>
  </si>
  <si>
    <t xml:space="preserve">
FE_014
</t>
  </si>
  <si>
    <t xml:space="preserve">Validar que se visualiza la seccion buscador.
</t>
  </si>
  <si>
    <t>1. Ingresar al home de digital booking
2. Verificar que se visualice la sección de buscador</t>
  </si>
  <si>
    <t xml:space="preserve">Se visualice la seccion buscador.
</t>
  </si>
  <si>
    <t xml:space="preserve">Se visualiza la seccion buscador.
</t>
  </si>
  <si>
    <t xml:space="preserve">
FE_015
</t>
  </si>
  <si>
    <t xml:space="preserve">Validar que se visualiza  la seccion categorías
</t>
  </si>
  <si>
    <t>1. Ingresar al home de digital booking
2. Verificar que se visualice la sección de categorías</t>
  </si>
  <si>
    <t xml:space="preserve">Se visualice  la seccion categorías
</t>
  </si>
  <si>
    <t xml:space="preserve">Se visualiza  la seccion categorías
</t>
  </si>
  <si>
    <t xml:space="preserve">
FE_016
</t>
  </si>
  <si>
    <t>Validar que se visualiza la seccion recomendaciones de producto</t>
  </si>
  <si>
    <t>1. Ingresar al home de digital booking
2. Verificar que se visualice la sección de recomendaciones de producto</t>
  </si>
  <si>
    <t>Se visualice la seccion recomendaciones de producto</t>
  </si>
  <si>
    <t>Se visualiza la seccion recomendaciones de producto</t>
  </si>
  <si>
    <t>Epic 02: Como usuario, quiero un pie de página en la aplicación para poder mostrar el copyright.</t>
  </si>
  <si>
    <t>US_03</t>
  </si>
  <si>
    <t xml:space="preserve">
FE_017
</t>
  </si>
  <si>
    <t xml:space="preserve">Validar que el footer que ocupe el 100% del ancho de la pantalla </t>
  </si>
  <si>
    <t>1. Ingresar al home de digital booking
2. Verificar que el footer ocupe el 100% de la pantalla</t>
  </si>
  <si>
    <t xml:space="preserve">El footer que ocupe el 100% del ancho de la pantalla </t>
  </si>
  <si>
    <t xml:space="preserve">El footer que ocupa el 100% del ancho de la pantalla </t>
  </si>
  <si>
    <t xml:space="preserve">
FE_018
</t>
  </si>
  <si>
    <t>Validar que el footer este ubicado en el pie de página en todas las páginas de la aplicación.</t>
  </si>
  <si>
    <t>1. Ingresar al home de digital booking
2. Navegar entre las páginas de la aplicación  verificando el footer</t>
  </si>
  <si>
    <t>El footer este ubicado en el pie de página en todas las páginas de la aplicación.</t>
  </si>
  <si>
    <t>El footer esta ubicado en el pie de página en todas las páginas de la aplicación.</t>
  </si>
  <si>
    <t xml:space="preserve">
FE_019
</t>
  </si>
  <si>
    <t>Validar que dentro del footer, debe exista un bloque que contenga el isologotipo de la empresa, el año y el copyright correspondiente.</t>
  </si>
  <si>
    <t>1. Ingresar al home de digital booking
2. Verificar que el footer contenga isologotipo, insignia de copyright y año correspondiente</t>
  </si>
  <si>
    <t>Dentro del footer existe un bloque que contenga el isologotipo de la empresa, el año y el copyright correspondiente.</t>
  </si>
  <si>
    <t xml:space="preserve">
FE_020
</t>
  </si>
  <si>
    <t>Validar que dentro del footer el bloque de información este alineado a la izquierda.</t>
  </si>
  <si>
    <t>1. Ingresar al home de digital booking
2. Verificar que el contenido del footer esté alineado a la izquierda</t>
  </si>
  <si>
    <t>El bloque de información dentro del footer este alineado a la izquierda.</t>
  </si>
  <si>
    <t>El bloque de información dentro del footer esta alineado a la izquierda.</t>
  </si>
  <si>
    <t xml:space="preserve">
FE_021
</t>
  </si>
  <si>
    <t>Validar que el isologotipo, el año y el copyright deben ser legibles y estar diseñados de acuerdo con la identidad visual de la empresa.</t>
  </si>
  <si>
    <t>1. Ingresar al home de digital booking
2. Verificar que el contenido del footer cumpla con los criterios de UX/UI</t>
  </si>
  <si>
    <t>El isologotipo, el año y el copyright  son legibles y estar diseñados de acuerdo con la identidad visual de la empresa.</t>
  </si>
  <si>
    <t>Epic 04: Como administrador, quiero poder agregar nuevos productos para mantener actualizado el catálogo de productos disponibles.</t>
  </si>
  <si>
    <t xml:space="preserve">
FE_022
</t>
  </si>
  <si>
    <t>Validar que existe un panel para el administrador con la opción  "Agregar producto.</t>
  </si>
  <si>
    <t>1. Ingresar al home de digital booking
2. Verificar que existe el panel para administrador la opción "Agregar producto"</t>
  </si>
  <si>
    <t>Exista un panel para el administrador con la opción  "Agregar producto.</t>
  </si>
  <si>
    <t>Existe un panel para el administrador con la opción  "Agregar producto.</t>
  </si>
  <si>
    <t xml:space="preserve">
FE_023
</t>
  </si>
  <si>
    <t xml:space="preserve">Validar que la página de "Agregar producto" incluiya campos para ingresar información del producto: nombre, descripción e imagen. </t>
  </si>
  <si>
    <t>1. Ingresar al home de digital booking
2. Dar click en el botón "Agregar producto"
3. Verificar que existan los campo de nombre, descripción e imagen</t>
  </si>
  <si>
    <t xml:space="preserve"> La página de "Agregar producto" incluiya campos para ingresar información del producto: nombre, descripción e imagen. </t>
  </si>
  <si>
    <t xml:space="preserve">La página de "Agregar producto" incluiye campos para ingresar información del producto: nombre, descripción e imagen. </t>
  </si>
  <si>
    <t>Epic 05: Como usuario quiero poder interactuar con los productos de forma optima: Poder ver una lista de productos aleatorios en el home cuando ingreso por primera vez, poder visualizar en el detalle de producto para conocer datos básicos, que la lista de productos muestre solo una cantidad limitada de productos y tenga la opción de ver los siguientes.</t>
  </si>
  <si>
    <t>Garantizar que la lista de productos aleatorios sea verdaderamente aleatoria, sin repetir productos y sin seguir un patrón previsible</t>
  </si>
  <si>
    <t>1. Ingresar al home de digital booking
2. Ver los productos
3. Recargar la página
4. Verificar que el orden ni los productos fueron los mismos</t>
  </si>
  <si>
    <t>La lista de productos aleatorios sea verdaderamente aleatoria, sin repetir productos y sin seguir un patrón previsible</t>
  </si>
  <si>
    <t>La lista de productos aleatorios es verdaderamente aleatoria, no repite productos ni sigue un patrón previsible</t>
  </si>
  <si>
    <t>US_05</t>
  </si>
  <si>
    <t xml:space="preserve">
FE_024
</t>
  </si>
  <si>
    <t>Validar que en el home haya una lista aleatoria de productos.</t>
  </si>
  <si>
    <t>1. Ingresar al home de digital booking
2. Verificar que se visualice una lista de productos</t>
  </si>
  <si>
    <t>En el home haya una lista aleatoria de productos.</t>
  </si>
  <si>
    <t>En el home hay una lista aleatoria de productos.</t>
  </si>
  <si>
    <t>US_6</t>
  </si>
  <si>
    <t xml:space="preserve">
FE_025
</t>
  </si>
  <si>
    <t>Validar que el título del producto este alineado a la izquierda.</t>
  </si>
  <si>
    <t>1. Ingresar al home de digital booking
2. Verificar que el título del producto esté alineado a la izquierda</t>
  </si>
  <si>
    <t>El título del producto este alineado a la izquierda.</t>
  </si>
  <si>
    <t>El título del producto esta alineado a la izquierda.</t>
  </si>
  <si>
    <t>US_06</t>
  </si>
  <si>
    <t xml:space="preserve">
FE_026
</t>
  </si>
  <si>
    <t>Verificar que la flecha para volver atrás este alineada a la derecha.</t>
  </si>
  <si>
    <t>1. Ingresar al home de digital booking
2. presionar el botón "Siguiente" en la sección de productos
3. Verificar que la flecha para volver atrás este alineada a la derecha</t>
  </si>
  <si>
    <t>La flecha para volver atrás este alineada a la derecha.</t>
  </si>
  <si>
    <t>...</t>
  </si>
  <si>
    <t>Not run</t>
  </si>
  <si>
    <t>Pendiente</t>
  </si>
  <si>
    <t xml:space="preserve">
FE_027
</t>
  </si>
  <si>
    <t>Verficar que en el body debe estel texto descriptivo del producto y su imagen.</t>
  </si>
  <si>
    <t>1. Ingresar al home de digital booking
2. Dar click a alguno de los productos
3. Verficar que en el body debe estel texto descriptivo del producto y su imagen.</t>
  </si>
  <si>
    <t>En el body debe este el texto descriptivo del producto y su imagen.</t>
  </si>
  <si>
    <t>En el body del producto al dar click esta el texto descriptivo del producto y su imagen.</t>
  </si>
  <si>
    <t>US_7</t>
  </si>
  <si>
    <t xml:space="preserve">
FE_028
</t>
  </si>
  <si>
    <t xml:space="preserve">Verificar que se pueda visualizar solo una cantidad limitada de productos en la página de resultados de búsqueda o en la categoría seleccionada, al menos 10 productos.
</t>
  </si>
  <si>
    <r>
      <rPr>
        <rFont val="Calibri"/>
        <color rgb="FF000000"/>
      </rPr>
      <t xml:space="preserve">1. Ingresar al home de digital booking
</t>
    </r>
    <r>
      <rPr>
        <rFont val="Calibri"/>
        <color rgb="FF1155CC"/>
        <u/>
      </rPr>
      <t>2. Ir</t>
    </r>
    <r>
      <rPr>
        <rFont val="Calibri"/>
        <color rgb="FF000000"/>
      </rPr>
      <t xml:space="preserve"> a la sección de productoss
3. Verificar que se pueda visualizar solo una cantidad limitada de productos al menos 10 productos.
</t>
    </r>
  </si>
  <si>
    <t xml:space="preserve">Solo se pueda visualizar una cantidad limitada de productos en la página de resultados de búsqueda o en la categoría seleccionada, al menos 10 productos.
</t>
  </si>
  <si>
    <t xml:space="preserve">
FE_029
</t>
  </si>
  <si>
    <t>Validar que haya un botón para que el usuario pueda cargar más productos viendolo la siguiente página de resultados.</t>
  </si>
  <si>
    <t>1-….
2-….</t>
  </si>
  <si>
    <t>Que haya un botón para que el usuario pueda cargar más productos viendolo la siguiente página de resultados.</t>
  </si>
  <si>
    <t xml:space="preserve">
FE_030
</t>
  </si>
  <si>
    <t>Validar que hay un botón para que el usuario pueda ir hacia atrás o al inicio del listado de productos.</t>
  </si>
  <si>
    <t>Que haya un botón para que el usuario pueda ir hacia atrás y/o al inicio del listado de productos.</t>
  </si>
  <si>
    <t>Epic 06: Como administrador, quiero poder eliminar un producto para mantener una lista actualizada y precisa de los productos disponibles.</t>
  </si>
  <si>
    <t>US_8</t>
  </si>
  <si>
    <t xml:space="preserve">
FE_031
</t>
  </si>
  <si>
    <t xml:space="preserve">Verificar que existe un panel para el administrador con la opción de eliminar.
</t>
  </si>
  <si>
    <t xml:space="preserve">Verificar que existe un panel para el administrador con la opción de eliminar.
</t>
  </si>
  <si>
    <t>Reporte Incidencia</t>
  </si>
  <si>
    <t>Id</t>
  </si>
  <si>
    <t>Title</t>
  </si>
  <si>
    <t>Stauts</t>
  </si>
  <si>
    <t>Description</t>
  </si>
  <si>
    <t>&lt;Descripcion del caso de prueba&gt;</t>
  </si>
  <si>
    <t>Suite</t>
  </si>
  <si>
    <t>&lt;Test suite a la que pertenece&gt;</t>
  </si>
  <si>
    <t>&lt;Prioridad&gt;</t>
  </si>
  <si>
    <t>Type</t>
  </si>
  <si>
    <t>Layer</t>
  </si>
  <si>
    <t>Is Flaky?</t>
  </si>
  <si>
    <t>&lt;Tipo de prueba&gt;</t>
  </si>
  <si>
    <t>&lt;Capa de prueba&gt;</t>
  </si>
  <si>
    <t>&lt;Inconsistencia?&gt;</t>
  </si>
  <si>
    <t>Behavior</t>
  </si>
  <si>
    <t>Automation Status</t>
  </si>
  <si>
    <t>&lt;Version actual&gt;</t>
  </si>
  <si>
    <t>&lt;Comportamiento&gt;</t>
  </si>
  <si>
    <t>Conditions</t>
  </si>
  <si>
    <t>Pre-conditions</t>
  </si>
  <si>
    <t>Post-conditions</t>
  </si>
  <si>
    <t>&lt;Precondiciones&gt;</t>
  </si>
  <si>
    <t>&lt;Poscondiciones&gt;</t>
  </si>
  <si>
    <t>&lt;Datos de prueba&gt;</t>
  </si>
  <si>
    <t>Number</t>
  </si>
  <si>
    <t>Action</t>
  </si>
  <si>
    <t>Input data</t>
  </si>
  <si>
    <t>Result</t>
  </si>
  <si>
    <t>Attachments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</si>
</sst>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scheme val="minor"/>
    </font>
    <font>
      <b/>
      <color theme="1"/>
      <name val="Arial"/>
      <scheme val="minor"/>
    </font>
    <font>
      <color theme="1"/>
      <name val="Arial"/>
      <scheme val="minor"/>
    </font>
    <font>
      <b/>
      <color rgb="FF000000"/>
      <name val="Calibri"/>
    </font>
    <font>
      <color rgb="FF000000"/>
      <name val="Calibri"/>
    </font>
    <font/>
    <font>
      <sz val="12.0"/>
      <color rgb="FFD1D5DB"/>
      <name val="Söhne"/>
    </font>
    <font>
      <color theme="1"/>
      <name val="Calibri"/>
    </font>
    <font>
      <u/>
      <color rgb="FF000000"/>
      <name val="Calibri"/>
    </font>
  </fonts>
  <fills count="5">
    <fill>
      <patternFill patternType="none"/>
    </fill>
    <fill>
      <patternFill patternType="lightGray"/>
    </fill>
    <fill>
      <patternFill patternType="solid">
        <fgColor rgb="FF9FC5E8"/>
        <bgColor rgb="FF9FC5E8"/>
      </patternFill>
    </fill>
    <fill>
      <patternFill patternType="solid">
        <fgColor rgb="FFFFFFFF"/>
        <bgColor rgb="FFFFFFFF"/>
      </patternFill>
    </fill>
    <fill>
      <patternFill patternType="solid">
        <fgColor rgb="FFBDD7EE"/>
        <bgColor rgb="FFBDD7EE"/>
      </patternFill>
    </fill>
  </fills>
  <borders count="16">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3" fontId="0" numFmtId="0" xfId="0" applyFill="1" applyFont="1"/>
    <xf borderId="0" fillId="0" fontId="2" numFmtId="0" xfId="0" applyFont="1"/>
    <xf borderId="0" fillId="0" fontId="1" numFmtId="0" xfId="0" applyFont="1"/>
    <xf borderId="1" fillId="4" fontId="3" numFmtId="0" xfId="0" applyAlignment="1" applyBorder="1" applyFill="1" applyFont="1">
      <alignment readingOrder="0" shrinkToFit="0" vertical="bottom" wrapText="0"/>
    </xf>
    <xf borderId="1" fillId="0" fontId="4" numFmtId="0" xfId="0" applyAlignment="1" applyBorder="1" applyFont="1">
      <alignment horizontal="right" readingOrder="0" shrinkToFit="0" vertical="bottom" wrapText="0"/>
    </xf>
    <xf borderId="0" fillId="0" fontId="4" numFmtId="0" xfId="0" applyAlignment="1" applyFont="1">
      <alignment shrinkToFit="0" vertical="bottom" wrapText="0"/>
    </xf>
    <xf borderId="2" fillId="4" fontId="3" numFmtId="0" xfId="0" applyAlignment="1" applyBorder="1" applyFont="1">
      <alignment readingOrder="0" shrinkToFit="0" vertical="bottom" wrapText="0"/>
    </xf>
    <xf borderId="2" fillId="0" fontId="4" numFmtId="0" xfId="0" applyAlignment="1" applyBorder="1" applyFont="1">
      <alignment horizontal="right" readingOrder="0" shrinkToFit="0" vertical="bottom" wrapText="0"/>
    </xf>
    <xf borderId="3" fillId="4" fontId="3" numFmtId="0" xfId="0" applyAlignment="1" applyBorder="1" applyFont="1">
      <alignment readingOrder="0" shrinkToFit="0" vertical="bottom" wrapText="0"/>
    </xf>
    <xf borderId="3" fillId="0" fontId="4" numFmtId="164" xfId="0" applyAlignment="1" applyBorder="1" applyFont="1" applyNumberFormat="1">
      <alignment horizontal="right" readingOrder="0" shrinkToFit="0" vertical="bottom" wrapText="0"/>
    </xf>
    <xf borderId="0" fillId="0" fontId="4" numFmtId="0" xfId="0" applyAlignment="1" applyFont="1">
      <alignment shrinkToFit="0" vertical="bottom" wrapText="1"/>
    </xf>
    <xf borderId="0" fillId="0" fontId="3" numFmtId="0" xfId="0" applyAlignment="1" applyFont="1">
      <alignment shrinkToFit="0" vertical="bottom" wrapText="0"/>
    </xf>
    <xf borderId="4" fillId="4" fontId="3" numFmtId="0" xfId="0" applyAlignment="1" applyBorder="1" applyFont="1">
      <alignment horizontal="center" readingOrder="0" shrinkToFit="0" vertical="bottom" wrapText="0"/>
    </xf>
    <xf borderId="5" fillId="0" fontId="5" numFmtId="0" xfId="0" applyBorder="1" applyFont="1"/>
    <xf borderId="6" fillId="0" fontId="5" numFmtId="0" xfId="0" applyBorder="1" applyFont="1"/>
    <xf borderId="2" fillId="4" fontId="3" numFmtId="0" xfId="0" applyAlignment="1" applyBorder="1" applyFont="1">
      <alignment readingOrder="0" shrinkToFit="0" vertical="bottom" wrapText="1"/>
    </xf>
    <xf borderId="1" fillId="4" fontId="3" numFmtId="0" xfId="0" applyAlignment="1" applyBorder="1" applyFont="1">
      <alignment horizontal="center" readingOrder="0" shrinkToFit="0" vertical="bottom" wrapText="0"/>
    </xf>
    <xf borderId="1" fillId="0" fontId="3"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center" wrapText="0"/>
    </xf>
    <xf borderId="2"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7" fillId="0" fontId="5" numFmtId="0" xfId="0" applyBorder="1" applyFont="1"/>
    <xf borderId="3" fillId="0" fontId="5" numFmtId="0" xfId="0" applyBorder="1" applyFont="1"/>
    <xf borderId="2" fillId="0" fontId="3"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0" fillId="0" fontId="6" numFmtId="0" xfId="0" applyAlignment="1" applyFont="1">
      <alignment readingOrder="0"/>
    </xf>
    <xf borderId="1" fillId="0" fontId="3" numFmtId="0" xfId="0" applyAlignment="1" applyBorder="1" applyFont="1">
      <alignment horizontal="left" readingOrder="0" shrinkToFit="0" vertical="center" wrapText="1"/>
    </xf>
    <xf borderId="0" fillId="0" fontId="4" numFmtId="0" xfId="0" applyAlignment="1" applyFont="1">
      <alignment readingOrder="0" shrinkToFit="0" vertical="bottom" wrapText="0"/>
    </xf>
    <xf borderId="1" fillId="0" fontId="4" numFmtId="0" xfId="0" applyAlignment="1" applyBorder="1" applyFont="1">
      <alignment horizontal="left" readingOrder="0" shrinkToFit="0" vertical="top" wrapText="1"/>
    </xf>
    <xf borderId="2" fillId="0" fontId="4" numFmtId="0" xfId="0" applyAlignment="1" applyBorder="1" applyFont="1">
      <alignment horizontal="center" readingOrder="0" shrinkToFit="0" vertical="center" wrapText="0"/>
    </xf>
    <xf borderId="1" fillId="0" fontId="4" numFmtId="0" xfId="0" applyAlignment="1" applyBorder="1" applyFont="1">
      <alignment horizontal="center" readingOrder="0" shrinkToFit="0" vertical="center" wrapText="1"/>
    </xf>
    <xf borderId="6" fillId="0" fontId="7" numFmtId="0" xfId="0" applyAlignment="1" applyBorder="1" applyFont="1">
      <alignment horizontal="left" shrinkToFit="0" vertical="center" wrapText="1"/>
    </xf>
    <xf borderId="6" fillId="0" fontId="7" numFmtId="0" xfId="0" applyAlignment="1" applyBorder="1" applyFont="1">
      <alignment horizontal="left" readingOrder="0" shrinkToFit="0" vertical="center" wrapText="1"/>
    </xf>
    <xf borderId="2" fillId="0" fontId="4" numFmtId="0" xfId="0" applyAlignment="1" applyBorder="1" applyFont="1">
      <alignment horizontal="center" readingOrder="0" shrinkToFit="0" vertical="center" wrapText="1"/>
    </xf>
    <xf borderId="2" fillId="0" fontId="8" numFmtId="0" xfId="0" applyAlignment="1" applyBorder="1" applyFont="1">
      <alignment horizontal="left" readingOrder="0" shrinkToFit="0" vertical="top" wrapText="1"/>
    </xf>
    <xf borderId="2" fillId="0" fontId="3" numFmtId="0" xfId="0" applyAlignment="1" applyBorder="1" applyFont="1">
      <alignment horizontal="left" readingOrder="0" shrinkToFit="0" vertical="top" wrapText="1"/>
    </xf>
    <xf borderId="8" fillId="3" fontId="4" numFmtId="0" xfId="0" applyAlignment="1" applyBorder="1" applyFont="1">
      <alignment shrinkToFit="0" vertical="bottom" wrapText="0"/>
    </xf>
    <xf borderId="0" fillId="3" fontId="3" numFmtId="0" xfId="0" applyAlignment="1" applyFont="1">
      <alignment horizontal="center" shrinkToFit="0" vertical="bottom" wrapText="0"/>
    </xf>
    <xf borderId="9" fillId="3" fontId="4" numFmtId="0" xfId="0" applyAlignment="1" applyBorder="1" applyFont="1">
      <alignment shrinkToFit="0" vertical="bottom" wrapText="0"/>
    </xf>
    <xf borderId="10" fillId="3" fontId="4" numFmtId="0" xfId="0" applyAlignment="1" applyBorder="1" applyFont="1">
      <alignment shrinkToFit="0" vertical="bottom" wrapText="0"/>
    </xf>
    <xf borderId="2" fillId="4" fontId="3" numFmtId="0" xfId="0" applyAlignment="1" applyBorder="1" applyFont="1">
      <alignment readingOrder="0" shrinkToFit="0" vertical="center" wrapText="0"/>
    </xf>
    <xf borderId="0" fillId="3" fontId="4" numFmtId="0" xfId="0" applyAlignment="1" applyFont="1">
      <alignment shrinkToFit="0" vertical="center" wrapText="0"/>
    </xf>
    <xf borderId="11" fillId="3" fontId="4" numFmtId="0" xfId="0" applyAlignment="1" applyBorder="1" applyFont="1">
      <alignment shrinkToFit="0" vertical="bottom" wrapText="0"/>
    </xf>
    <xf borderId="0" fillId="3" fontId="3" numFmtId="0" xfId="0" applyAlignment="1" applyFont="1">
      <alignment shrinkToFit="0" vertical="center" wrapText="0"/>
    </xf>
    <xf borderId="5" fillId="3" fontId="4" numFmtId="0" xfId="0" applyAlignment="1" applyBorder="1" applyFont="1">
      <alignment shrinkToFit="0" vertical="center" wrapText="0"/>
    </xf>
    <xf borderId="4" fillId="0" fontId="4" numFmtId="0" xfId="0" applyAlignment="1" applyBorder="1" applyFont="1">
      <alignment horizontal="left" readingOrder="0" shrinkToFit="0" vertical="center" wrapText="0"/>
    </xf>
    <xf borderId="0" fillId="0" fontId="4" numFmtId="0" xfId="0" applyAlignment="1" applyFont="1">
      <alignment shrinkToFit="0" vertical="center" wrapText="0"/>
    </xf>
    <xf borderId="4" fillId="4" fontId="3" numFmtId="0" xfId="0" applyAlignment="1" applyBorder="1" applyFont="1">
      <alignment horizontal="center" readingOrder="0" shrinkToFit="0" vertical="center" wrapText="0"/>
    </xf>
    <xf borderId="8" fillId="3" fontId="4" numFmtId="0" xfId="0" applyAlignment="1" applyBorder="1" applyFont="1">
      <alignment horizontal="center" readingOrder="0" shrinkToFit="0" vertical="center" wrapText="0"/>
    </xf>
    <xf borderId="12" fillId="0" fontId="5" numFmtId="0" xfId="0" applyBorder="1" applyFont="1"/>
    <xf borderId="9" fillId="0" fontId="5" numFmtId="0" xfId="0" applyBorder="1" applyFont="1"/>
    <xf borderId="10" fillId="0" fontId="5" numFmtId="0" xfId="0" applyBorder="1" applyFont="1"/>
    <xf borderId="11" fillId="0" fontId="5" numFmtId="0" xfId="0" applyBorder="1" applyFont="1"/>
    <xf borderId="13" fillId="0" fontId="5" numFmtId="0" xfId="0" applyBorder="1" applyFont="1"/>
    <xf borderId="14" fillId="0" fontId="5" numFmtId="0" xfId="0" applyBorder="1" applyFont="1"/>
    <xf borderId="15" fillId="0" fontId="5" numFmtId="0" xfId="0" applyBorder="1" applyFont="1"/>
    <xf borderId="4" fillId="0" fontId="4" numFmtId="0" xfId="0" applyAlignment="1" applyBorder="1" applyFont="1">
      <alignment horizontal="center" readingOrder="0" shrinkToFit="0" vertical="center" wrapText="0"/>
    </xf>
    <xf borderId="0" fillId="3" fontId="4" numFmtId="0" xfId="0" applyAlignment="1" applyFont="1">
      <alignment horizontal="left" shrinkToFit="0" vertical="center" wrapText="0"/>
    </xf>
    <xf borderId="4" fillId="4" fontId="3" numFmtId="0" xfId="0" applyAlignment="1" applyBorder="1" applyFont="1">
      <alignment horizontal="left" readingOrder="0" shrinkToFit="0" vertical="center" wrapText="0"/>
    </xf>
    <xf borderId="8" fillId="0" fontId="4" numFmtId="0" xfId="0" applyAlignment="1" applyBorder="1" applyFont="1">
      <alignment horizontal="center" readingOrder="0" shrinkToFit="0" vertical="center" wrapText="0"/>
    </xf>
    <xf borderId="0" fillId="0" fontId="2" numFmtId="0" xfId="0" applyAlignment="1" applyFont="1">
      <alignment vertical="center"/>
    </xf>
    <xf borderId="12" fillId="3" fontId="4" numFmtId="0" xfId="0" applyAlignment="1" applyBorder="1" applyFont="1">
      <alignment shrinkToFit="0" vertical="center" wrapText="0"/>
    </xf>
    <xf borderId="2" fillId="4" fontId="4" numFmtId="0" xfId="0" applyAlignment="1" applyBorder="1" applyFont="1">
      <alignment horizontal="center" readingOrder="0" shrinkToFit="0" vertical="center" wrapText="0"/>
    </xf>
    <xf borderId="4" fillId="4" fontId="4" numFmtId="0" xfId="0" applyAlignment="1" applyBorder="1" applyFont="1">
      <alignment horizontal="center" readingOrder="0" shrinkToFit="0" vertical="center" wrapText="0"/>
    </xf>
    <xf borderId="0" fillId="0" fontId="4" numFmtId="0" xfId="0" applyAlignment="1" applyFont="1">
      <alignment horizontal="center" readingOrder="0" shrinkToFit="0" vertical="center" wrapText="0"/>
    </xf>
    <xf borderId="10" fillId="3" fontId="4" numFmtId="0" xfId="0" applyAlignment="1" applyBorder="1" applyFont="1">
      <alignment horizontal="center" shrinkToFit="0" vertical="bottom" wrapText="0"/>
    </xf>
    <xf borderId="11" fillId="3" fontId="4" numFmtId="0" xfId="0" applyAlignment="1" applyBorder="1" applyFont="1">
      <alignment horizontal="center" shrinkToFit="0" vertical="bottom" wrapText="0"/>
    </xf>
    <xf borderId="0" fillId="3" fontId="4" numFmtId="0" xfId="0" applyAlignment="1" applyFont="1">
      <alignment shrinkToFit="0" vertical="bottom" wrapText="0"/>
    </xf>
    <xf borderId="13" fillId="3" fontId="4" numFmtId="0" xfId="0" applyAlignment="1" applyBorder="1" applyFont="1">
      <alignment horizontal="center" shrinkToFit="0" vertical="bottom" wrapText="0"/>
    </xf>
    <xf borderId="14" fillId="3" fontId="4" numFmtId="0" xfId="0" applyAlignment="1" applyBorder="1" applyFont="1">
      <alignment shrinkToFit="0" vertical="bottom" wrapText="0"/>
    </xf>
    <xf borderId="15" fillId="3" fontId="4" numFmtId="0" xfId="0" applyAlignment="1" applyBorder="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2.ir/"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row>
    <row r="2">
      <c r="A2" s="2" t="s">
        <v>2</v>
      </c>
      <c r="B2" s="3" t="str">
        <f>IFERROR(__xludf.DUMMYFUNCTION("QUERY({Backend!D19:D1016})"),"TC_BD_011")</f>
        <v>TC_BD_011</v>
      </c>
    </row>
    <row r="3">
      <c r="A3" s="4" t="str">
        <f>IFERROR(__xludf.DUMMYFUNCTION("QUERY({Frontend!D9:D972})"),"
FE_001
")</f>
        <v>
FE_001
</v>
      </c>
      <c r="B3" s="4" t="str">
        <f>IFERROR(__xludf.DUMMYFUNCTION("""COMPUTED_VALUE"""),"TC_BD_012")</f>
        <v>TC_BD_012</v>
      </c>
    </row>
    <row r="4">
      <c r="A4" s="4" t="str">
        <f>IFERROR(__xludf.DUMMYFUNCTION("""COMPUTED_VALUE"""),"
FE_002
")</f>
        <v>
FE_002
</v>
      </c>
      <c r="B4" s="4" t="str">
        <f>IFERROR(__xludf.DUMMYFUNCTION("""COMPUTED_VALUE"""),"TC_BD_013")</f>
        <v>TC_BD_013</v>
      </c>
    </row>
    <row r="5">
      <c r="A5" s="4" t="str">
        <f>IFERROR(__xludf.DUMMYFUNCTION("""COMPUTED_VALUE"""),"
FE_003
")</f>
        <v>
FE_003
</v>
      </c>
      <c r="B5" s="4" t="str">
        <f>IFERROR(__xludf.DUMMYFUNCTION("""COMPUTED_VALUE"""),"TC_BD_014")</f>
        <v>TC_BD_014</v>
      </c>
    </row>
    <row r="6">
      <c r="A6" s="4" t="str">
        <f>IFERROR(__xludf.DUMMYFUNCTION("""COMPUTED_VALUE"""),"
FE_004
")</f>
        <v>
FE_004
</v>
      </c>
      <c r="B6" s="4"/>
    </row>
    <row r="7">
      <c r="A7" s="4" t="str">
        <f>IFERROR(__xludf.DUMMYFUNCTION("""COMPUTED_VALUE"""),"
FE_005
")</f>
        <v>
FE_005
</v>
      </c>
      <c r="B7" s="4"/>
    </row>
    <row r="8">
      <c r="A8" s="4" t="str">
        <f>IFERROR(__xludf.DUMMYFUNCTION("""COMPUTED_VALUE"""),"
FE_006
")</f>
        <v>
FE_006
</v>
      </c>
      <c r="B8" s="4"/>
    </row>
    <row r="9">
      <c r="A9" s="4" t="str">
        <f>IFERROR(__xludf.DUMMYFUNCTION("""COMPUTED_VALUE"""),"
FE_007
")</f>
        <v>
FE_007
</v>
      </c>
      <c r="B9" s="4"/>
    </row>
    <row r="10">
      <c r="A10" s="4" t="str">
        <f>IFERROR(__xludf.DUMMYFUNCTION("""COMPUTED_VALUE"""),"
FE_008
")</f>
        <v>
FE_008
</v>
      </c>
      <c r="B10" s="4"/>
    </row>
    <row r="11">
      <c r="A11" s="4" t="str">
        <f>IFERROR(__xludf.DUMMYFUNCTION("""COMPUTED_VALUE"""),"
FE_009
")</f>
        <v>
FE_009
</v>
      </c>
      <c r="B11" s="4"/>
    </row>
    <row r="12">
      <c r="A12" s="4" t="str">
        <f>IFERROR(__xludf.DUMMYFUNCTION("""COMPUTED_VALUE"""),"
FE_010
")</f>
        <v>
FE_010
</v>
      </c>
      <c r="B12" s="4"/>
    </row>
    <row r="13">
      <c r="A13" s="4" t="str">
        <f>IFERROR(__xludf.DUMMYFUNCTION("""COMPUTED_VALUE"""),"
FE_011
")</f>
        <v>
FE_011
</v>
      </c>
      <c r="B13" s="4"/>
    </row>
    <row r="14">
      <c r="A14" s="4" t="str">
        <f>IFERROR(__xludf.DUMMYFUNCTION("""COMPUTED_VALUE"""),"
FE_012
")</f>
        <v>
FE_012
</v>
      </c>
      <c r="B14" s="4"/>
    </row>
    <row r="15">
      <c r="A15" s="4" t="str">
        <f>IFERROR(__xludf.DUMMYFUNCTION("""COMPUTED_VALUE"""),"
FE_013
")</f>
        <v>
FE_013
</v>
      </c>
      <c r="B15" s="4"/>
    </row>
    <row r="16">
      <c r="A16" s="4" t="str">
        <f>IFERROR(__xludf.DUMMYFUNCTION("""COMPUTED_VALUE"""),"
FE_014
")</f>
        <v>
FE_014
</v>
      </c>
      <c r="B16" s="4"/>
    </row>
    <row r="17">
      <c r="A17" s="4" t="str">
        <f>IFERROR(__xludf.DUMMYFUNCTION("""COMPUTED_VALUE"""),"
FE_015
")</f>
        <v>
FE_015
</v>
      </c>
      <c r="B17" s="4"/>
    </row>
    <row r="18">
      <c r="A18" s="4" t="str">
        <f>IFERROR(__xludf.DUMMYFUNCTION("""COMPUTED_VALUE"""),"
FE_016
")</f>
        <v>
FE_016
</v>
      </c>
      <c r="B18" s="4"/>
    </row>
    <row r="19">
      <c r="A19" s="4" t="str">
        <f>IFERROR(__xludf.DUMMYFUNCTION("""COMPUTED_VALUE"""),"
FE_017
")</f>
        <v>
FE_017
</v>
      </c>
      <c r="B19" s="4"/>
    </row>
    <row r="20">
      <c r="A20" s="4" t="str">
        <f>IFERROR(__xludf.DUMMYFUNCTION("""COMPUTED_VALUE"""),"
FE_018
")</f>
        <v>
FE_018
</v>
      </c>
      <c r="B20" s="4"/>
    </row>
    <row r="21">
      <c r="A21" s="4" t="str">
        <f>IFERROR(__xludf.DUMMYFUNCTION("""COMPUTED_VALUE"""),"
FE_019
")</f>
        <v>
FE_019
</v>
      </c>
      <c r="B21" s="4"/>
    </row>
    <row r="22">
      <c r="A22" s="4" t="str">
        <f>IFERROR(__xludf.DUMMYFUNCTION("""COMPUTED_VALUE"""),"
FE_020
")</f>
        <v>
FE_020
</v>
      </c>
      <c r="B22" s="4"/>
    </row>
    <row r="23">
      <c r="A23" s="4" t="str">
        <f>IFERROR(__xludf.DUMMYFUNCTION("""COMPUTED_VALUE"""),"
FE_021
")</f>
        <v>
FE_021
</v>
      </c>
      <c r="B23" s="4"/>
    </row>
    <row r="24">
      <c r="A24" s="4" t="str">
        <f>IFERROR(__xludf.DUMMYFUNCTION("""COMPUTED_VALUE"""),"
FE_022
")</f>
        <v>
FE_022
</v>
      </c>
      <c r="B24" s="4"/>
    </row>
    <row r="25">
      <c r="A25" s="4" t="str">
        <f>IFERROR(__xludf.DUMMYFUNCTION("""COMPUTED_VALUE"""),"
FE_023
")</f>
        <v>
FE_023
</v>
      </c>
      <c r="B25" s="4"/>
    </row>
    <row r="26">
      <c r="A26" s="4"/>
      <c r="B26" s="4"/>
    </row>
    <row r="27">
      <c r="A27" s="4" t="str">
        <f>IFERROR(__xludf.DUMMYFUNCTION("""COMPUTED_VALUE"""),"
FE_024
")</f>
        <v>
FE_024
</v>
      </c>
      <c r="B27" s="4"/>
    </row>
    <row r="28">
      <c r="A28" s="4" t="str">
        <f>IFERROR(__xludf.DUMMYFUNCTION("""COMPUTED_VALUE"""),"
FE_025
")</f>
        <v>
FE_025
</v>
      </c>
      <c r="B28" s="4"/>
    </row>
    <row r="29">
      <c r="A29" s="4" t="str">
        <f>IFERROR(__xludf.DUMMYFUNCTION("""COMPUTED_VALUE"""),"
FE_026
")</f>
        <v>
FE_026
</v>
      </c>
      <c r="B29" s="4"/>
    </row>
    <row r="30">
      <c r="A30" s="4" t="str">
        <f>IFERROR(__xludf.DUMMYFUNCTION("""COMPUTED_VALUE"""),"
FE_027
")</f>
        <v>
FE_027
</v>
      </c>
      <c r="B30" s="4"/>
    </row>
    <row r="31">
      <c r="A31" s="4" t="str">
        <f>IFERROR(__xludf.DUMMYFUNCTION("""COMPUTED_VALUE"""),"
FE_028
")</f>
        <v>
FE_028
</v>
      </c>
      <c r="B31" s="4"/>
    </row>
    <row r="32">
      <c r="A32" s="4" t="str">
        <f>IFERROR(__xludf.DUMMYFUNCTION("""COMPUTED_VALUE"""),"
FE_029
")</f>
        <v>
FE_029
</v>
      </c>
      <c r="B32" s="4"/>
    </row>
    <row r="33">
      <c r="A33" s="4" t="str">
        <f>IFERROR(__xludf.DUMMYFUNCTION("""COMPUTED_VALUE"""),"
FE_030
")</f>
        <v>
FE_030
</v>
      </c>
      <c r="B33" s="4"/>
    </row>
    <row r="34">
      <c r="A34" s="4" t="str">
        <f>IFERROR(__xludf.DUMMYFUNCTION("""COMPUTED_VALUE"""),"
FE_031
")</f>
        <v>
FE_031
</v>
      </c>
      <c r="B34" s="4"/>
    </row>
    <row r="35">
      <c r="A35" s="4"/>
      <c r="B35" s="4"/>
    </row>
    <row r="36">
      <c r="A36" s="4"/>
      <c r="B36" s="4"/>
    </row>
    <row r="37">
      <c r="A37" s="4"/>
      <c r="B37" s="4"/>
    </row>
    <row r="38">
      <c r="A38" s="4"/>
      <c r="B38" s="4"/>
    </row>
    <row r="39">
      <c r="A39" s="4"/>
      <c r="B39" s="4"/>
    </row>
    <row r="40">
      <c r="A40" s="4"/>
      <c r="B40" s="4"/>
    </row>
    <row r="41">
      <c r="A41" s="4"/>
      <c r="B41" s="4"/>
    </row>
    <row r="42">
      <c r="A42" s="4"/>
      <c r="B42" s="4"/>
    </row>
    <row r="43">
      <c r="A43" s="4"/>
      <c r="B43" s="4"/>
    </row>
    <row r="44">
      <c r="A44" s="4"/>
      <c r="B44" s="4"/>
    </row>
    <row r="45">
      <c r="A45" s="4"/>
      <c r="B45" s="4"/>
    </row>
    <row r="46">
      <c r="A46" s="4"/>
      <c r="B46" s="4"/>
    </row>
    <row r="47">
      <c r="A47" s="4"/>
      <c r="B47" s="4"/>
    </row>
    <row r="48">
      <c r="A48" s="4"/>
      <c r="B48" s="4"/>
    </row>
    <row r="49">
      <c r="A49" s="4"/>
      <c r="B49" s="4"/>
    </row>
    <row r="50">
      <c r="A50" s="4"/>
      <c r="B50" s="4"/>
    </row>
    <row r="51">
      <c r="A51" s="4"/>
      <c r="B51" s="4"/>
    </row>
    <row r="52">
      <c r="A52" s="4"/>
      <c r="B52" s="4"/>
    </row>
    <row r="53">
      <c r="A53" s="4"/>
      <c r="B53" s="4"/>
    </row>
    <row r="54">
      <c r="A54" s="4"/>
      <c r="B54" s="4"/>
    </row>
    <row r="55">
      <c r="A55" s="4"/>
      <c r="B55" s="4"/>
    </row>
    <row r="56">
      <c r="A56" s="4"/>
      <c r="B56" s="4"/>
    </row>
    <row r="57">
      <c r="A57" s="4"/>
      <c r="B57" s="4"/>
    </row>
    <row r="58">
      <c r="A58" s="4"/>
      <c r="B58" s="4"/>
    </row>
    <row r="59">
      <c r="A59" s="4"/>
      <c r="B59" s="4"/>
    </row>
    <row r="60">
      <c r="A60" s="4"/>
      <c r="B60" s="4"/>
    </row>
    <row r="61">
      <c r="A61" s="4"/>
      <c r="B61" s="4"/>
    </row>
    <row r="62">
      <c r="A62" s="4"/>
      <c r="B62" s="4"/>
    </row>
    <row r="63">
      <c r="A63" s="4"/>
      <c r="B63" s="4"/>
    </row>
    <row r="64">
      <c r="A64" s="4"/>
      <c r="B64" s="4"/>
    </row>
    <row r="65">
      <c r="A65" s="4"/>
      <c r="B65" s="4"/>
    </row>
    <row r="66">
      <c r="A66" s="4"/>
      <c r="B66" s="4"/>
    </row>
    <row r="67">
      <c r="A67" s="4"/>
      <c r="B67" s="4"/>
    </row>
    <row r="68">
      <c r="A68" s="4"/>
      <c r="B68" s="4"/>
    </row>
    <row r="69">
      <c r="A69" s="4"/>
      <c r="B69" s="4"/>
    </row>
    <row r="70">
      <c r="A70" s="4"/>
      <c r="B70" s="4"/>
    </row>
    <row r="71">
      <c r="A71" s="4"/>
      <c r="B71" s="4"/>
    </row>
    <row r="72">
      <c r="A72" s="4"/>
      <c r="B72" s="4"/>
    </row>
    <row r="73">
      <c r="A73" s="4"/>
      <c r="B73" s="4"/>
    </row>
    <row r="74">
      <c r="A74" s="4"/>
      <c r="B74" s="4"/>
    </row>
    <row r="75">
      <c r="A75" s="4"/>
      <c r="B75" s="4"/>
    </row>
    <row r="76">
      <c r="A76" s="4"/>
      <c r="B76" s="4"/>
    </row>
    <row r="77">
      <c r="A77" s="4"/>
      <c r="B77" s="4"/>
    </row>
    <row r="78">
      <c r="A78" s="4"/>
      <c r="B78" s="4"/>
    </row>
    <row r="79">
      <c r="A79" s="4"/>
      <c r="B79" s="4"/>
    </row>
    <row r="80">
      <c r="A80" s="4"/>
      <c r="B80" s="4"/>
    </row>
    <row r="81">
      <c r="A81" s="4"/>
      <c r="B81" s="4"/>
    </row>
    <row r="82">
      <c r="A82" s="4"/>
      <c r="B82" s="4"/>
    </row>
    <row r="83">
      <c r="A83" s="4"/>
      <c r="B83" s="4"/>
    </row>
    <row r="84">
      <c r="A84" s="4"/>
      <c r="B84" s="4"/>
    </row>
    <row r="85">
      <c r="A85" s="4"/>
      <c r="B85" s="4"/>
    </row>
    <row r="86">
      <c r="A86" s="4"/>
      <c r="B86" s="4"/>
    </row>
    <row r="87">
      <c r="A87" s="4"/>
      <c r="B87" s="4"/>
    </row>
    <row r="88">
      <c r="A88" s="4"/>
      <c r="B88" s="4"/>
    </row>
    <row r="89">
      <c r="A89" s="4"/>
      <c r="B89" s="4"/>
    </row>
    <row r="90">
      <c r="A90" s="4"/>
      <c r="B90" s="4"/>
    </row>
    <row r="91">
      <c r="A91" s="4"/>
      <c r="B91" s="4"/>
    </row>
    <row r="92">
      <c r="A92" s="4"/>
      <c r="B92" s="4"/>
    </row>
    <row r="93">
      <c r="A93" s="4"/>
      <c r="B93" s="4"/>
    </row>
    <row r="94">
      <c r="A94" s="4"/>
      <c r="B94" s="4"/>
    </row>
    <row r="95">
      <c r="A95" s="4"/>
      <c r="B95" s="4"/>
    </row>
    <row r="96">
      <c r="A96" s="4"/>
      <c r="B96" s="4"/>
    </row>
    <row r="97">
      <c r="A97" s="4"/>
      <c r="B97" s="4"/>
    </row>
    <row r="98">
      <c r="A98" s="4"/>
      <c r="B98" s="4"/>
    </row>
    <row r="99">
      <c r="A99" s="4"/>
      <c r="B99" s="4"/>
    </row>
    <row r="100">
      <c r="A100" s="4"/>
      <c r="B100" s="4"/>
    </row>
    <row r="101">
      <c r="A101" s="4"/>
      <c r="B101" s="4"/>
    </row>
    <row r="102">
      <c r="A102" s="4"/>
      <c r="B102" s="4"/>
    </row>
    <row r="103">
      <c r="A103" s="4"/>
      <c r="B103" s="4"/>
    </row>
    <row r="104">
      <c r="A104" s="4"/>
      <c r="B104" s="4"/>
    </row>
    <row r="105">
      <c r="A105" s="4"/>
      <c r="B105" s="4"/>
    </row>
    <row r="106">
      <c r="A106" s="4"/>
      <c r="B106" s="4"/>
    </row>
    <row r="107">
      <c r="A107" s="4"/>
      <c r="B107" s="4"/>
    </row>
    <row r="108">
      <c r="A108" s="4"/>
      <c r="B108" s="4"/>
    </row>
    <row r="109">
      <c r="A109" s="4"/>
      <c r="B109" s="4"/>
    </row>
    <row r="110">
      <c r="A110" s="4"/>
      <c r="B110" s="4"/>
    </row>
    <row r="111">
      <c r="A111" s="4"/>
      <c r="B111" s="4"/>
    </row>
    <row r="112">
      <c r="A112" s="4"/>
      <c r="B112" s="4"/>
    </row>
    <row r="113">
      <c r="A113" s="4"/>
      <c r="B113" s="4"/>
    </row>
    <row r="114">
      <c r="A114" s="4"/>
      <c r="B114" s="4"/>
    </row>
    <row r="115">
      <c r="A115" s="4"/>
      <c r="B115" s="4"/>
    </row>
    <row r="116">
      <c r="A116" s="4"/>
      <c r="B116" s="4"/>
    </row>
    <row r="117">
      <c r="A117" s="4"/>
      <c r="B117" s="4"/>
    </row>
    <row r="118">
      <c r="A118" s="4"/>
      <c r="B118" s="4"/>
    </row>
    <row r="119">
      <c r="A119" s="4"/>
      <c r="B119" s="4"/>
    </row>
    <row r="120">
      <c r="A120" s="4"/>
      <c r="B120" s="4"/>
    </row>
    <row r="121">
      <c r="A121" s="4"/>
      <c r="B121" s="4"/>
    </row>
    <row r="122">
      <c r="A122" s="4"/>
      <c r="B122" s="4"/>
    </row>
    <row r="123">
      <c r="A123" s="4"/>
      <c r="B123" s="4"/>
    </row>
    <row r="124">
      <c r="A124" s="4"/>
      <c r="B124" s="4"/>
    </row>
    <row r="125">
      <c r="A125" s="4"/>
      <c r="B125" s="4"/>
    </row>
    <row r="126">
      <c r="A126" s="4"/>
      <c r="B126" s="4"/>
    </row>
    <row r="127">
      <c r="A127" s="4"/>
      <c r="B127" s="4"/>
    </row>
    <row r="128">
      <c r="A128" s="4"/>
      <c r="B128" s="4"/>
    </row>
    <row r="129">
      <c r="A129" s="4"/>
      <c r="B129" s="4"/>
    </row>
    <row r="130">
      <c r="A130" s="4"/>
      <c r="B130" s="4"/>
    </row>
    <row r="131">
      <c r="A131" s="4"/>
      <c r="B131" s="4"/>
    </row>
    <row r="132">
      <c r="A132" s="4"/>
      <c r="B132" s="4"/>
    </row>
    <row r="133">
      <c r="A133" s="4"/>
      <c r="B133" s="4"/>
    </row>
    <row r="134">
      <c r="A134" s="4"/>
      <c r="B134" s="4"/>
    </row>
    <row r="135">
      <c r="A135" s="4"/>
      <c r="B135" s="4"/>
    </row>
    <row r="136">
      <c r="A136" s="4"/>
      <c r="B136" s="4"/>
    </row>
    <row r="137">
      <c r="A137" s="4"/>
      <c r="B137" s="4"/>
    </row>
    <row r="138">
      <c r="A138" s="4"/>
      <c r="B138" s="4"/>
    </row>
    <row r="139">
      <c r="A139" s="4"/>
      <c r="B139" s="4"/>
    </row>
    <row r="140">
      <c r="A140" s="4"/>
      <c r="B140" s="4"/>
    </row>
    <row r="141">
      <c r="A141" s="4"/>
      <c r="B141" s="4"/>
    </row>
    <row r="142">
      <c r="A142" s="4"/>
      <c r="B142" s="4"/>
    </row>
    <row r="143">
      <c r="A143" s="4"/>
      <c r="B143" s="4"/>
    </row>
    <row r="144">
      <c r="A144" s="4"/>
      <c r="B144" s="4"/>
    </row>
    <row r="145">
      <c r="A145" s="4"/>
      <c r="B145" s="4"/>
    </row>
    <row r="146">
      <c r="A146" s="4"/>
      <c r="B146" s="4"/>
    </row>
    <row r="147">
      <c r="A147" s="4"/>
      <c r="B147" s="4"/>
    </row>
    <row r="148">
      <c r="A148" s="4"/>
      <c r="B148" s="4"/>
    </row>
    <row r="149">
      <c r="A149" s="4"/>
      <c r="B149" s="4"/>
    </row>
    <row r="150">
      <c r="A150" s="4"/>
      <c r="B150" s="4"/>
    </row>
    <row r="151">
      <c r="A151" s="4"/>
      <c r="B151" s="4"/>
    </row>
    <row r="152">
      <c r="A152" s="4"/>
      <c r="B152" s="4"/>
    </row>
    <row r="153">
      <c r="A153" s="4"/>
      <c r="B153" s="4"/>
    </row>
    <row r="154">
      <c r="A154" s="4"/>
      <c r="B154" s="4"/>
    </row>
    <row r="155">
      <c r="A155" s="4"/>
      <c r="B155" s="4"/>
    </row>
    <row r="156">
      <c r="A156" s="4"/>
      <c r="B156" s="4"/>
    </row>
    <row r="157">
      <c r="A157" s="4"/>
      <c r="B157" s="4"/>
    </row>
    <row r="158">
      <c r="A158" s="4"/>
      <c r="B158" s="4"/>
    </row>
    <row r="159">
      <c r="A159" s="4"/>
      <c r="B159" s="4"/>
    </row>
    <row r="160">
      <c r="A160" s="4"/>
      <c r="B160" s="4"/>
    </row>
    <row r="161">
      <c r="A161" s="4"/>
      <c r="B161" s="4"/>
    </row>
    <row r="162">
      <c r="A162" s="4"/>
      <c r="B162" s="4"/>
    </row>
    <row r="163">
      <c r="A163" s="4"/>
      <c r="B163" s="4"/>
    </row>
    <row r="164">
      <c r="A164" s="4"/>
      <c r="B164" s="4"/>
    </row>
    <row r="165">
      <c r="A165" s="4"/>
      <c r="B165" s="4"/>
    </row>
    <row r="166">
      <c r="A166" s="4"/>
      <c r="B166" s="4"/>
    </row>
    <row r="167">
      <c r="A167" s="4"/>
      <c r="B167" s="4"/>
    </row>
    <row r="168">
      <c r="A168" s="4"/>
      <c r="B168" s="4"/>
    </row>
    <row r="169">
      <c r="A169" s="4"/>
      <c r="B169" s="4"/>
    </row>
    <row r="170">
      <c r="A170" s="4"/>
      <c r="B170" s="4"/>
    </row>
    <row r="171">
      <c r="A171" s="4"/>
      <c r="B171" s="4"/>
    </row>
    <row r="172">
      <c r="A172" s="4"/>
      <c r="B172" s="4"/>
    </row>
    <row r="173">
      <c r="A173" s="4"/>
      <c r="B173" s="4"/>
    </row>
    <row r="174">
      <c r="A174" s="4"/>
      <c r="B174" s="4"/>
    </row>
    <row r="175">
      <c r="A175" s="4"/>
      <c r="B175" s="4"/>
    </row>
    <row r="176">
      <c r="A176" s="4"/>
      <c r="B176" s="4"/>
    </row>
    <row r="177">
      <c r="A177" s="4"/>
      <c r="B177" s="4"/>
    </row>
    <row r="178">
      <c r="A178" s="4"/>
      <c r="B178" s="4"/>
    </row>
    <row r="179">
      <c r="A179" s="4"/>
      <c r="B179" s="4"/>
    </row>
    <row r="180">
      <c r="A180" s="4"/>
      <c r="B180" s="4"/>
    </row>
    <row r="181">
      <c r="A181" s="4"/>
      <c r="B181" s="4"/>
    </row>
    <row r="182">
      <c r="A182" s="4"/>
      <c r="B182" s="4"/>
    </row>
    <row r="183">
      <c r="A183" s="4"/>
      <c r="B183" s="4"/>
    </row>
    <row r="184">
      <c r="A184" s="4"/>
      <c r="B184" s="4"/>
    </row>
    <row r="185">
      <c r="A185" s="4"/>
      <c r="B185" s="4"/>
    </row>
    <row r="186">
      <c r="A186" s="4"/>
      <c r="B186" s="4"/>
    </row>
    <row r="187">
      <c r="A187" s="4"/>
      <c r="B187" s="4"/>
    </row>
    <row r="188">
      <c r="A188" s="4"/>
      <c r="B188" s="4"/>
    </row>
    <row r="189">
      <c r="A189" s="4"/>
      <c r="B189" s="4"/>
    </row>
    <row r="190">
      <c r="A190" s="4"/>
      <c r="B190" s="4"/>
    </row>
    <row r="191">
      <c r="A191" s="4"/>
      <c r="B191" s="4"/>
    </row>
    <row r="192">
      <c r="A192" s="4"/>
      <c r="B192" s="4"/>
    </row>
    <row r="193">
      <c r="A193" s="4"/>
      <c r="B193" s="4"/>
    </row>
    <row r="194">
      <c r="A194" s="4"/>
      <c r="B194" s="4"/>
    </row>
    <row r="195">
      <c r="A195" s="4"/>
      <c r="B195" s="4"/>
    </row>
    <row r="196">
      <c r="A196" s="4"/>
      <c r="B196" s="4"/>
    </row>
    <row r="197">
      <c r="A197" s="4"/>
      <c r="B197" s="4"/>
    </row>
    <row r="198">
      <c r="A198" s="4"/>
      <c r="B198" s="4"/>
    </row>
    <row r="199">
      <c r="A199" s="4"/>
      <c r="B199" s="4"/>
    </row>
    <row r="200">
      <c r="A200" s="4"/>
      <c r="B200" s="4"/>
    </row>
    <row r="201">
      <c r="A201" s="4"/>
      <c r="B201" s="4"/>
    </row>
    <row r="202">
      <c r="A202" s="4"/>
      <c r="B202" s="4"/>
    </row>
    <row r="203">
      <c r="A203" s="4"/>
      <c r="B203" s="4"/>
    </row>
    <row r="204">
      <c r="A204" s="4"/>
      <c r="B204" s="4"/>
    </row>
    <row r="205">
      <c r="A205" s="4"/>
      <c r="B205" s="4"/>
    </row>
    <row r="206">
      <c r="A206" s="4"/>
      <c r="B206" s="4"/>
    </row>
    <row r="207">
      <c r="A207" s="4"/>
      <c r="B207" s="4"/>
    </row>
    <row r="208">
      <c r="A208" s="4"/>
      <c r="B208" s="4"/>
    </row>
    <row r="209">
      <c r="A209" s="4"/>
      <c r="B209" s="4"/>
    </row>
    <row r="210">
      <c r="A210" s="4"/>
      <c r="B210" s="4"/>
    </row>
    <row r="211">
      <c r="A211" s="4"/>
      <c r="B211" s="4"/>
    </row>
    <row r="212">
      <c r="A212" s="4"/>
      <c r="B212" s="4"/>
    </row>
    <row r="213">
      <c r="A213" s="4"/>
      <c r="B213" s="4"/>
    </row>
    <row r="214">
      <c r="A214" s="4"/>
      <c r="B214" s="4"/>
    </row>
    <row r="215">
      <c r="A215" s="4"/>
      <c r="B215" s="4"/>
    </row>
    <row r="216">
      <c r="A216" s="4"/>
      <c r="B216" s="4"/>
    </row>
    <row r="217">
      <c r="A217" s="4"/>
      <c r="B217" s="4"/>
    </row>
    <row r="218">
      <c r="A218" s="4"/>
      <c r="B218" s="4"/>
    </row>
    <row r="219">
      <c r="A219" s="4"/>
      <c r="B219" s="4"/>
    </row>
    <row r="220">
      <c r="A220" s="4"/>
      <c r="B220" s="4"/>
    </row>
    <row r="221">
      <c r="A221" s="4"/>
      <c r="B221" s="4"/>
    </row>
    <row r="222">
      <c r="A222" s="4"/>
      <c r="B222" s="4"/>
    </row>
    <row r="223">
      <c r="A223" s="4"/>
      <c r="B223" s="4"/>
    </row>
    <row r="224">
      <c r="A224" s="4"/>
      <c r="B224" s="4"/>
    </row>
    <row r="225">
      <c r="A225" s="4"/>
      <c r="B225" s="4"/>
    </row>
    <row r="226">
      <c r="A226" s="4"/>
      <c r="B226" s="4"/>
    </row>
    <row r="227">
      <c r="A227" s="4"/>
      <c r="B227" s="4"/>
    </row>
    <row r="228">
      <c r="A228" s="4"/>
      <c r="B228" s="4"/>
    </row>
    <row r="229">
      <c r="A229" s="4"/>
      <c r="B229" s="4"/>
    </row>
    <row r="230">
      <c r="A230" s="4"/>
      <c r="B230" s="4"/>
    </row>
    <row r="231">
      <c r="A231" s="4"/>
      <c r="B231" s="4"/>
    </row>
    <row r="232">
      <c r="A232" s="4"/>
      <c r="B232" s="4"/>
    </row>
    <row r="233">
      <c r="A233" s="4"/>
      <c r="B233" s="4"/>
    </row>
    <row r="234">
      <c r="A234" s="4"/>
      <c r="B234" s="4"/>
    </row>
    <row r="235">
      <c r="A235" s="4"/>
      <c r="B235" s="4"/>
    </row>
    <row r="236">
      <c r="A236" s="4"/>
      <c r="B236" s="4"/>
    </row>
    <row r="237">
      <c r="A237" s="4"/>
      <c r="B237" s="4"/>
    </row>
    <row r="238">
      <c r="A238" s="4"/>
      <c r="B238" s="4"/>
    </row>
    <row r="239">
      <c r="A239" s="4"/>
      <c r="B239" s="4"/>
    </row>
    <row r="240">
      <c r="A240" s="4"/>
      <c r="B240" s="4"/>
    </row>
    <row r="241">
      <c r="A241" s="4"/>
      <c r="B241" s="4"/>
    </row>
    <row r="242">
      <c r="A242" s="4"/>
      <c r="B242" s="4"/>
    </row>
    <row r="243">
      <c r="A243" s="4"/>
      <c r="B243" s="4"/>
    </row>
    <row r="244">
      <c r="A244" s="4"/>
      <c r="B244" s="4"/>
    </row>
    <row r="245">
      <c r="A245" s="4"/>
      <c r="B245" s="4"/>
    </row>
    <row r="246">
      <c r="A246" s="4"/>
      <c r="B246" s="4"/>
    </row>
    <row r="247">
      <c r="A247" s="4"/>
      <c r="B247" s="4"/>
    </row>
    <row r="248">
      <c r="A248" s="4"/>
      <c r="B248" s="4"/>
    </row>
    <row r="249">
      <c r="A249" s="4"/>
      <c r="B249" s="4"/>
    </row>
    <row r="250">
      <c r="A250" s="4"/>
      <c r="B250" s="4"/>
    </row>
    <row r="251">
      <c r="A251" s="4"/>
      <c r="B251" s="4"/>
    </row>
    <row r="252">
      <c r="A252" s="4"/>
      <c r="B252" s="4"/>
    </row>
    <row r="253">
      <c r="A253" s="4"/>
      <c r="B253" s="4"/>
    </row>
    <row r="254">
      <c r="A254" s="4"/>
      <c r="B254" s="4"/>
    </row>
    <row r="255">
      <c r="A255" s="4"/>
      <c r="B255" s="4"/>
    </row>
    <row r="256">
      <c r="A256" s="4"/>
      <c r="B256" s="4"/>
    </row>
    <row r="257">
      <c r="A257" s="4"/>
      <c r="B257" s="4"/>
    </row>
    <row r="258">
      <c r="A258" s="4"/>
      <c r="B258" s="4"/>
    </row>
    <row r="259">
      <c r="A259" s="4"/>
      <c r="B259" s="4"/>
    </row>
    <row r="260">
      <c r="A260" s="4"/>
      <c r="B260" s="4"/>
    </row>
    <row r="261">
      <c r="A261" s="4"/>
      <c r="B261" s="4"/>
    </row>
    <row r="262">
      <c r="A262" s="4"/>
      <c r="B262" s="4"/>
    </row>
    <row r="263">
      <c r="A263" s="4"/>
      <c r="B263" s="4"/>
    </row>
    <row r="264">
      <c r="A264" s="4"/>
      <c r="B264" s="4"/>
    </row>
    <row r="265">
      <c r="A265" s="4"/>
      <c r="B265" s="4"/>
    </row>
    <row r="266">
      <c r="A266" s="4"/>
      <c r="B266" s="4"/>
    </row>
    <row r="267">
      <c r="A267" s="4"/>
      <c r="B267" s="4"/>
    </row>
    <row r="268">
      <c r="A268" s="4"/>
      <c r="B268" s="4"/>
    </row>
    <row r="269">
      <c r="A269" s="4"/>
      <c r="B269" s="4"/>
    </row>
    <row r="270">
      <c r="A270" s="4"/>
      <c r="B270" s="4"/>
    </row>
    <row r="271">
      <c r="A271" s="4"/>
      <c r="B271" s="4"/>
    </row>
    <row r="272">
      <c r="A272" s="4"/>
      <c r="B272" s="4"/>
    </row>
    <row r="273">
      <c r="A273" s="4"/>
      <c r="B273" s="4"/>
    </row>
    <row r="274">
      <c r="A274" s="4"/>
      <c r="B274" s="4"/>
    </row>
    <row r="275">
      <c r="A275" s="4"/>
      <c r="B275" s="4"/>
    </row>
    <row r="276">
      <c r="A276" s="4"/>
      <c r="B276" s="4"/>
    </row>
    <row r="277">
      <c r="A277" s="4"/>
      <c r="B277" s="4"/>
    </row>
    <row r="278">
      <c r="A278" s="4"/>
      <c r="B278" s="4"/>
    </row>
    <row r="279">
      <c r="A279" s="4"/>
      <c r="B279" s="4"/>
    </row>
    <row r="280">
      <c r="A280" s="4"/>
      <c r="B280" s="4"/>
    </row>
    <row r="281">
      <c r="A281" s="4"/>
      <c r="B281" s="4"/>
    </row>
    <row r="282">
      <c r="A282" s="4"/>
      <c r="B282" s="4"/>
    </row>
    <row r="283">
      <c r="A283" s="4"/>
      <c r="B283" s="4"/>
    </row>
    <row r="284">
      <c r="A284" s="4"/>
      <c r="B284" s="4"/>
    </row>
    <row r="285">
      <c r="A285" s="4"/>
      <c r="B285" s="4"/>
    </row>
    <row r="286">
      <c r="A286" s="4"/>
      <c r="B286" s="4"/>
    </row>
    <row r="287">
      <c r="A287" s="4"/>
      <c r="B287" s="4"/>
    </row>
    <row r="288">
      <c r="A288" s="4"/>
      <c r="B288" s="4"/>
    </row>
    <row r="289">
      <c r="A289" s="4"/>
      <c r="B289" s="4"/>
    </row>
    <row r="290">
      <c r="A290" s="4"/>
      <c r="B290" s="4"/>
    </row>
    <row r="291">
      <c r="A291" s="4"/>
      <c r="B291" s="4"/>
    </row>
    <row r="292">
      <c r="A292" s="4"/>
      <c r="B292" s="4"/>
    </row>
    <row r="293">
      <c r="A293" s="4"/>
      <c r="B293" s="4"/>
    </row>
    <row r="294">
      <c r="A294" s="4"/>
      <c r="B294" s="4"/>
    </row>
    <row r="295">
      <c r="A295" s="4"/>
      <c r="B295" s="4"/>
    </row>
    <row r="296">
      <c r="A296" s="4"/>
      <c r="B296" s="4"/>
    </row>
    <row r="297">
      <c r="A297" s="4"/>
      <c r="B297" s="4"/>
    </row>
    <row r="298">
      <c r="A298" s="4"/>
      <c r="B298" s="4"/>
    </row>
    <row r="299">
      <c r="A299" s="4"/>
      <c r="B299" s="4"/>
    </row>
    <row r="300">
      <c r="A300" s="4"/>
      <c r="B300" s="4"/>
    </row>
    <row r="301">
      <c r="A301" s="4"/>
      <c r="B301" s="4"/>
    </row>
    <row r="302">
      <c r="A302" s="4"/>
      <c r="B302" s="4"/>
    </row>
    <row r="303">
      <c r="A303" s="4"/>
      <c r="B303" s="4"/>
    </row>
    <row r="304">
      <c r="A304" s="4"/>
      <c r="B304" s="4"/>
    </row>
    <row r="305">
      <c r="A305" s="4"/>
      <c r="B305" s="4"/>
    </row>
    <row r="306">
      <c r="A306" s="4"/>
      <c r="B306" s="4"/>
    </row>
    <row r="307">
      <c r="A307" s="4"/>
      <c r="B307" s="4"/>
    </row>
    <row r="308">
      <c r="A308" s="4"/>
      <c r="B308" s="4"/>
    </row>
    <row r="309">
      <c r="A309" s="4"/>
      <c r="B309" s="4"/>
    </row>
    <row r="310">
      <c r="A310" s="4"/>
      <c r="B310" s="4"/>
    </row>
    <row r="311">
      <c r="A311" s="4"/>
      <c r="B311" s="4"/>
    </row>
    <row r="312">
      <c r="A312" s="4"/>
      <c r="B312" s="4"/>
    </row>
    <row r="313">
      <c r="A313" s="4"/>
      <c r="B313" s="4"/>
    </row>
    <row r="314">
      <c r="A314" s="4"/>
      <c r="B314" s="4"/>
    </row>
    <row r="315">
      <c r="A315" s="4"/>
      <c r="B315" s="4"/>
    </row>
    <row r="316">
      <c r="A316" s="4"/>
      <c r="B316" s="4"/>
    </row>
    <row r="317">
      <c r="A317" s="4"/>
      <c r="B317" s="4"/>
    </row>
    <row r="318">
      <c r="A318" s="4"/>
      <c r="B318" s="4"/>
    </row>
    <row r="319">
      <c r="A319" s="4"/>
      <c r="B319" s="4"/>
    </row>
    <row r="320">
      <c r="A320" s="4"/>
      <c r="B320" s="4"/>
    </row>
    <row r="321">
      <c r="A321" s="4"/>
      <c r="B321" s="4"/>
    </row>
    <row r="322">
      <c r="A322" s="4"/>
      <c r="B322" s="4"/>
    </row>
    <row r="323">
      <c r="A323" s="4"/>
      <c r="B323" s="4"/>
    </row>
    <row r="324">
      <c r="A324" s="4"/>
      <c r="B324" s="4"/>
    </row>
    <row r="325">
      <c r="A325" s="4"/>
      <c r="B325" s="4"/>
    </row>
    <row r="326">
      <c r="A326" s="4"/>
      <c r="B326" s="4"/>
    </row>
    <row r="327">
      <c r="A327" s="4"/>
      <c r="B327" s="4"/>
    </row>
    <row r="328">
      <c r="A328" s="4"/>
      <c r="B328" s="4"/>
    </row>
    <row r="329">
      <c r="A329" s="4"/>
      <c r="B329" s="4"/>
    </row>
    <row r="330">
      <c r="A330" s="4"/>
      <c r="B330" s="4"/>
    </row>
    <row r="331">
      <c r="A331" s="4"/>
      <c r="B331" s="4"/>
    </row>
    <row r="332">
      <c r="A332" s="4"/>
      <c r="B332" s="4"/>
    </row>
    <row r="333">
      <c r="A333" s="4"/>
      <c r="B333" s="4"/>
    </row>
    <row r="334">
      <c r="A334" s="4"/>
      <c r="B334" s="4"/>
    </row>
    <row r="335">
      <c r="A335" s="4"/>
      <c r="B335" s="4"/>
    </row>
    <row r="336">
      <c r="A336" s="4"/>
      <c r="B336" s="4"/>
    </row>
    <row r="337">
      <c r="A337" s="4"/>
      <c r="B337" s="4"/>
    </row>
    <row r="338">
      <c r="A338" s="4"/>
      <c r="B338" s="4"/>
    </row>
    <row r="339">
      <c r="A339" s="4"/>
      <c r="B339" s="4"/>
    </row>
    <row r="340">
      <c r="A340" s="4"/>
      <c r="B340" s="4"/>
    </row>
    <row r="341">
      <c r="A341" s="4"/>
      <c r="B341" s="4"/>
    </row>
    <row r="342">
      <c r="A342" s="4"/>
      <c r="B342" s="4"/>
    </row>
    <row r="343">
      <c r="A343" s="4"/>
      <c r="B343" s="4"/>
    </row>
    <row r="344">
      <c r="A344" s="4"/>
      <c r="B344" s="4"/>
    </row>
    <row r="345">
      <c r="A345" s="4"/>
      <c r="B345" s="4"/>
    </row>
    <row r="346">
      <c r="A346" s="4"/>
      <c r="B346" s="4"/>
    </row>
    <row r="347">
      <c r="A347" s="4"/>
      <c r="B347" s="4"/>
    </row>
    <row r="348">
      <c r="A348" s="4"/>
      <c r="B348" s="4"/>
    </row>
    <row r="349">
      <c r="A349" s="4"/>
      <c r="B349" s="4"/>
    </row>
    <row r="350">
      <c r="A350" s="4"/>
      <c r="B350" s="4"/>
    </row>
    <row r="351">
      <c r="A351" s="4"/>
      <c r="B351" s="4"/>
    </row>
    <row r="352">
      <c r="A352" s="4"/>
      <c r="B352" s="4"/>
    </row>
    <row r="353">
      <c r="A353" s="4"/>
      <c r="B353" s="4"/>
    </row>
    <row r="354">
      <c r="A354" s="4"/>
      <c r="B354" s="4"/>
    </row>
    <row r="355">
      <c r="A355" s="4"/>
      <c r="B355" s="4"/>
    </row>
    <row r="356">
      <c r="A356" s="4"/>
      <c r="B356" s="4"/>
    </row>
    <row r="357">
      <c r="A357" s="4"/>
      <c r="B357" s="4"/>
    </row>
    <row r="358">
      <c r="A358" s="4"/>
      <c r="B358" s="4"/>
    </row>
    <row r="359">
      <c r="A359" s="4"/>
      <c r="B359" s="4"/>
    </row>
    <row r="360">
      <c r="A360" s="4"/>
      <c r="B360" s="4"/>
    </row>
    <row r="361">
      <c r="A361" s="4"/>
      <c r="B361" s="4"/>
    </row>
    <row r="362">
      <c r="A362" s="4"/>
      <c r="B362" s="4"/>
    </row>
    <row r="363">
      <c r="A363" s="4"/>
      <c r="B363" s="4"/>
    </row>
    <row r="364">
      <c r="A364" s="4"/>
      <c r="B364" s="4"/>
    </row>
    <row r="365">
      <c r="A365" s="4"/>
      <c r="B365" s="4"/>
    </row>
    <row r="366">
      <c r="A366" s="4"/>
      <c r="B366" s="4"/>
    </row>
    <row r="367">
      <c r="A367" s="4"/>
      <c r="B367" s="4"/>
    </row>
    <row r="368">
      <c r="A368" s="4"/>
      <c r="B368" s="4"/>
    </row>
    <row r="369">
      <c r="A369" s="4"/>
      <c r="B369" s="4"/>
    </row>
    <row r="370">
      <c r="A370" s="4"/>
      <c r="B370" s="4"/>
    </row>
    <row r="371">
      <c r="A371" s="4"/>
      <c r="B371" s="4"/>
    </row>
    <row r="372">
      <c r="A372" s="4"/>
      <c r="B372" s="4"/>
    </row>
    <row r="373">
      <c r="A373" s="4"/>
      <c r="B373" s="4"/>
    </row>
    <row r="374">
      <c r="A374" s="4"/>
      <c r="B374" s="4"/>
    </row>
    <row r="375">
      <c r="A375" s="4"/>
      <c r="B375" s="4"/>
    </row>
    <row r="376">
      <c r="A376" s="4"/>
      <c r="B376" s="4"/>
    </row>
    <row r="377">
      <c r="A377" s="4"/>
      <c r="B377" s="4"/>
    </row>
    <row r="378">
      <c r="A378" s="4"/>
      <c r="B378" s="4"/>
    </row>
    <row r="379">
      <c r="A379" s="4"/>
      <c r="B379" s="4"/>
    </row>
    <row r="380">
      <c r="A380" s="4"/>
      <c r="B380" s="4"/>
    </row>
    <row r="381">
      <c r="A381" s="4"/>
      <c r="B381" s="4"/>
    </row>
    <row r="382">
      <c r="A382" s="4"/>
      <c r="B382" s="4"/>
    </row>
    <row r="383">
      <c r="A383" s="4"/>
      <c r="B383" s="4"/>
    </row>
    <row r="384">
      <c r="A384" s="4"/>
      <c r="B384" s="4"/>
    </row>
    <row r="385">
      <c r="A385" s="4"/>
      <c r="B385" s="4"/>
    </row>
    <row r="386">
      <c r="A386" s="4"/>
      <c r="B386" s="4"/>
    </row>
    <row r="387">
      <c r="A387" s="4"/>
      <c r="B387" s="4"/>
    </row>
    <row r="388">
      <c r="A388" s="4"/>
      <c r="B388" s="4"/>
    </row>
    <row r="389">
      <c r="A389" s="4"/>
      <c r="B389" s="4"/>
    </row>
    <row r="390">
      <c r="A390" s="4"/>
      <c r="B390" s="4"/>
    </row>
    <row r="391">
      <c r="A391" s="4"/>
      <c r="B391" s="4"/>
    </row>
    <row r="392">
      <c r="A392" s="4"/>
      <c r="B392" s="4"/>
    </row>
    <row r="393">
      <c r="A393" s="4"/>
      <c r="B393" s="4"/>
    </row>
    <row r="394">
      <c r="A394" s="4"/>
      <c r="B394" s="4"/>
    </row>
    <row r="395">
      <c r="A395" s="4"/>
      <c r="B395" s="4"/>
    </row>
    <row r="396">
      <c r="A396" s="4"/>
      <c r="B396" s="4"/>
    </row>
    <row r="397">
      <c r="A397" s="4"/>
      <c r="B397" s="4"/>
    </row>
    <row r="398">
      <c r="A398" s="4"/>
      <c r="B398" s="4"/>
    </row>
    <row r="399">
      <c r="A399" s="4"/>
      <c r="B399" s="4"/>
    </row>
    <row r="400">
      <c r="A400" s="4"/>
      <c r="B400" s="4"/>
    </row>
    <row r="401">
      <c r="A401" s="4"/>
      <c r="B401" s="4"/>
    </row>
    <row r="402">
      <c r="A402" s="4"/>
      <c r="B402" s="4"/>
    </row>
    <row r="403">
      <c r="A403" s="4"/>
      <c r="B403" s="4"/>
    </row>
    <row r="404">
      <c r="A404" s="4"/>
      <c r="B404" s="4"/>
    </row>
    <row r="405">
      <c r="A405" s="4"/>
      <c r="B405" s="4"/>
    </row>
    <row r="406">
      <c r="A406" s="4"/>
      <c r="B406" s="4"/>
    </row>
    <row r="407">
      <c r="A407" s="4"/>
      <c r="B407" s="4"/>
    </row>
    <row r="408">
      <c r="A408" s="4"/>
      <c r="B408" s="4"/>
    </row>
    <row r="409">
      <c r="A409" s="4"/>
      <c r="B409" s="4"/>
    </row>
    <row r="410">
      <c r="A410" s="4"/>
      <c r="B410" s="4"/>
    </row>
    <row r="411">
      <c r="A411" s="4"/>
      <c r="B411" s="4"/>
    </row>
    <row r="412">
      <c r="A412" s="4"/>
      <c r="B412" s="4"/>
    </row>
    <row r="413">
      <c r="A413" s="4"/>
      <c r="B413" s="4"/>
    </row>
    <row r="414">
      <c r="A414" s="4"/>
      <c r="B414" s="4"/>
    </row>
    <row r="415">
      <c r="A415" s="4"/>
      <c r="B415" s="4"/>
    </row>
    <row r="416">
      <c r="A416" s="4"/>
      <c r="B416" s="4"/>
    </row>
    <row r="417">
      <c r="A417" s="4"/>
      <c r="B417" s="4"/>
    </row>
    <row r="418">
      <c r="A418" s="4"/>
      <c r="B418" s="4"/>
    </row>
    <row r="419">
      <c r="A419" s="4"/>
      <c r="B419" s="4"/>
    </row>
    <row r="420">
      <c r="A420" s="4"/>
      <c r="B420" s="4"/>
    </row>
    <row r="421">
      <c r="A421" s="4"/>
      <c r="B421" s="4"/>
    </row>
    <row r="422">
      <c r="A422" s="4"/>
      <c r="B422" s="4"/>
    </row>
    <row r="423">
      <c r="A423" s="4"/>
      <c r="B423" s="4"/>
    </row>
    <row r="424">
      <c r="A424" s="4"/>
      <c r="B424" s="4"/>
    </row>
    <row r="425">
      <c r="A425" s="4"/>
      <c r="B425" s="4"/>
    </row>
    <row r="426">
      <c r="A426" s="4"/>
      <c r="B426" s="4"/>
    </row>
    <row r="427">
      <c r="A427" s="4"/>
      <c r="B427" s="4"/>
    </row>
    <row r="428">
      <c r="A428" s="4"/>
      <c r="B428" s="4"/>
    </row>
    <row r="429">
      <c r="A429" s="4"/>
      <c r="B429" s="4"/>
    </row>
    <row r="430">
      <c r="A430" s="4"/>
      <c r="B430" s="4"/>
    </row>
    <row r="431">
      <c r="A431" s="4"/>
      <c r="B431" s="4"/>
    </row>
    <row r="432">
      <c r="A432" s="4"/>
      <c r="B432" s="4"/>
    </row>
    <row r="433">
      <c r="A433" s="4"/>
      <c r="B433" s="4"/>
    </row>
    <row r="434">
      <c r="A434" s="4"/>
      <c r="B434" s="4"/>
    </row>
    <row r="435">
      <c r="A435" s="4"/>
      <c r="B435" s="4"/>
    </row>
    <row r="436">
      <c r="A436" s="4"/>
      <c r="B436" s="4"/>
    </row>
    <row r="437">
      <c r="A437" s="4"/>
      <c r="B437" s="4"/>
    </row>
    <row r="438">
      <c r="A438" s="4"/>
      <c r="B438" s="4"/>
    </row>
    <row r="439">
      <c r="A439" s="4"/>
      <c r="B439" s="4"/>
    </row>
    <row r="440">
      <c r="A440" s="4"/>
      <c r="B440" s="4"/>
    </row>
    <row r="441">
      <c r="A441" s="4"/>
      <c r="B441" s="4"/>
    </row>
    <row r="442">
      <c r="A442" s="4"/>
      <c r="B442" s="4"/>
    </row>
    <row r="443">
      <c r="A443" s="4"/>
      <c r="B443" s="4"/>
    </row>
    <row r="444">
      <c r="A444" s="4"/>
      <c r="B444" s="4"/>
    </row>
    <row r="445">
      <c r="A445" s="4"/>
      <c r="B445" s="4"/>
    </row>
    <row r="446">
      <c r="A446" s="4"/>
      <c r="B446" s="4"/>
    </row>
    <row r="447">
      <c r="A447" s="4"/>
      <c r="B447" s="4"/>
    </row>
    <row r="448">
      <c r="A448" s="4"/>
      <c r="B448" s="4"/>
    </row>
    <row r="449">
      <c r="A449" s="4"/>
      <c r="B449" s="4"/>
    </row>
    <row r="450">
      <c r="A450" s="4"/>
      <c r="B450" s="4"/>
    </row>
    <row r="451">
      <c r="A451" s="4"/>
      <c r="B451" s="4"/>
    </row>
    <row r="452">
      <c r="A452" s="4"/>
      <c r="B452" s="4"/>
    </row>
    <row r="453">
      <c r="A453" s="4"/>
      <c r="B453" s="4"/>
    </row>
    <row r="454">
      <c r="A454" s="4"/>
      <c r="B454" s="4"/>
    </row>
    <row r="455">
      <c r="A455" s="4"/>
      <c r="B455" s="4"/>
    </row>
    <row r="456">
      <c r="A456" s="4"/>
      <c r="B456" s="4"/>
    </row>
    <row r="457">
      <c r="A457" s="4"/>
      <c r="B457" s="4"/>
    </row>
    <row r="458">
      <c r="A458" s="4"/>
      <c r="B458" s="4"/>
    </row>
    <row r="459">
      <c r="A459" s="4"/>
      <c r="B459" s="4"/>
    </row>
    <row r="460">
      <c r="A460" s="4"/>
      <c r="B460" s="4"/>
    </row>
    <row r="461">
      <c r="A461" s="4"/>
      <c r="B461" s="4"/>
    </row>
    <row r="462">
      <c r="A462" s="4"/>
      <c r="B462" s="4"/>
    </row>
    <row r="463">
      <c r="A463" s="4"/>
      <c r="B463" s="4"/>
    </row>
    <row r="464">
      <c r="A464" s="4"/>
      <c r="B464" s="4"/>
    </row>
    <row r="465">
      <c r="A465" s="4"/>
      <c r="B465" s="4"/>
    </row>
    <row r="466">
      <c r="A466" s="4"/>
      <c r="B466" s="4"/>
    </row>
    <row r="467">
      <c r="A467" s="4"/>
      <c r="B467" s="4"/>
    </row>
    <row r="468">
      <c r="A468" s="4"/>
      <c r="B468" s="4"/>
    </row>
    <row r="469">
      <c r="A469" s="4"/>
      <c r="B469" s="4"/>
    </row>
    <row r="470">
      <c r="A470" s="4"/>
      <c r="B470" s="4"/>
    </row>
    <row r="471">
      <c r="A471" s="4"/>
      <c r="B471" s="4"/>
    </row>
    <row r="472">
      <c r="A472" s="4"/>
      <c r="B472" s="4"/>
    </row>
    <row r="473">
      <c r="A473" s="4"/>
      <c r="B473" s="4"/>
    </row>
    <row r="474">
      <c r="A474" s="4"/>
      <c r="B474" s="4"/>
    </row>
    <row r="475">
      <c r="A475" s="4"/>
      <c r="B475" s="4"/>
    </row>
    <row r="476">
      <c r="A476" s="4"/>
      <c r="B476" s="4"/>
    </row>
    <row r="477">
      <c r="A477" s="4"/>
      <c r="B477" s="4"/>
    </row>
    <row r="478">
      <c r="A478" s="4"/>
      <c r="B478" s="4"/>
    </row>
    <row r="479">
      <c r="A479" s="4"/>
      <c r="B479" s="4"/>
    </row>
    <row r="480">
      <c r="A480" s="4"/>
      <c r="B480" s="4"/>
    </row>
    <row r="481">
      <c r="A481" s="4"/>
      <c r="B481" s="4"/>
    </row>
    <row r="482">
      <c r="A482" s="4"/>
      <c r="B482" s="4"/>
    </row>
    <row r="483">
      <c r="A483" s="4"/>
      <c r="B483" s="4"/>
    </row>
    <row r="484">
      <c r="A484" s="4"/>
      <c r="B484" s="4"/>
    </row>
    <row r="485">
      <c r="A485" s="4"/>
      <c r="B485" s="4"/>
    </row>
    <row r="486">
      <c r="A486" s="4"/>
      <c r="B486" s="4"/>
    </row>
    <row r="487">
      <c r="A487" s="4"/>
      <c r="B487" s="4"/>
    </row>
    <row r="488">
      <c r="A488" s="4"/>
      <c r="B488" s="4"/>
    </row>
    <row r="489">
      <c r="A489" s="4"/>
      <c r="B489" s="4"/>
    </row>
    <row r="490">
      <c r="A490" s="4"/>
      <c r="B490" s="4"/>
    </row>
    <row r="491">
      <c r="A491" s="4"/>
      <c r="B491" s="4"/>
    </row>
    <row r="492">
      <c r="A492" s="4"/>
      <c r="B492" s="4"/>
    </row>
    <row r="493">
      <c r="A493" s="4"/>
      <c r="B493" s="4"/>
    </row>
    <row r="494">
      <c r="A494" s="4"/>
      <c r="B494" s="4"/>
    </row>
    <row r="495">
      <c r="A495" s="4"/>
      <c r="B495" s="4"/>
    </row>
    <row r="496">
      <c r="A496" s="4"/>
      <c r="B496" s="4"/>
    </row>
    <row r="497">
      <c r="A497" s="4"/>
      <c r="B497" s="4"/>
    </row>
    <row r="498">
      <c r="A498" s="4"/>
      <c r="B498" s="4"/>
    </row>
    <row r="499">
      <c r="A499" s="4"/>
      <c r="B499" s="4"/>
    </row>
    <row r="500">
      <c r="A500" s="4"/>
      <c r="B500" s="4"/>
    </row>
    <row r="501">
      <c r="A501" s="4"/>
      <c r="B501" s="4"/>
    </row>
    <row r="502">
      <c r="A502" s="4"/>
      <c r="B502" s="4"/>
    </row>
    <row r="503">
      <c r="A503" s="4"/>
      <c r="B503" s="4"/>
    </row>
    <row r="504">
      <c r="A504" s="4"/>
      <c r="B504" s="4"/>
    </row>
    <row r="505">
      <c r="A505" s="4"/>
      <c r="B505" s="4"/>
    </row>
    <row r="506">
      <c r="A506" s="4"/>
      <c r="B506" s="4"/>
    </row>
    <row r="507">
      <c r="A507" s="4"/>
      <c r="B507" s="4"/>
    </row>
    <row r="508">
      <c r="A508" s="4"/>
      <c r="B508" s="4"/>
    </row>
    <row r="509">
      <c r="A509" s="4"/>
      <c r="B509" s="4"/>
    </row>
    <row r="510">
      <c r="A510" s="4"/>
      <c r="B510" s="4"/>
    </row>
    <row r="511">
      <c r="A511" s="4"/>
      <c r="B511" s="4"/>
    </row>
    <row r="512">
      <c r="A512" s="4"/>
      <c r="B512" s="4"/>
    </row>
    <row r="513">
      <c r="A513" s="4"/>
      <c r="B513" s="4"/>
    </row>
    <row r="514">
      <c r="A514" s="4"/>
      <c r="B514" s="4"/>
    </row>
    <row r="515">
      <c r="A515" s="4"/>
      <c r="B515" s="4"/>
    </row>
    <row r="516">
      <c r="A516" s="4"/>
      <c r="B516" s="4"/>
    </row>
    <row r="517">
      <c r="A517" s="4"/>
      <c r="B517" s="4"/>
    </row>
    <row r="518">
      <c r="A518" s="4"/>
      <c r="B518" s="4"/>
    </row>
    <row r="519">
      <c r="A519" s="4"/>
      <c r="B519" s="4"/>
    </row>
    <row r="520">
      <c r="A520" s="4"/>
      <c r="B520" s="4"/>
    </row>
    <row r="521">
      <c r="A521" s="4"/>
      <c r="B521" s="4"/>
    </row>
    <row r="522">
      <c r="A522" s="4"/>
      <c r="B522" s="4"/>
    </row>
    <row r="523">
      <c r="A523" s="4"/>
      <c r="B523" s="4"/>
    </row>
    <row r="524">
      <c r="A524" s="4"/>
      <c r="B524" s="4"/>
    </row>
    <row r="525">
      <c r="A525" s="4"/>
      <c r="B525" s="4"/>
    </row>
    <row r="526">
      <c r="A526" s="4"/>
      <c r="B526" s="4"/>
    </row>
    <row r="527">
      <c r="A527" s="4"/>
      <c r="B527" s="4"/>
    </row>
    <row r="528">
      <c r="A528" s="4"/>
      <c r="B528" s="4"/>
    </row>
    <row r="529">
      <c r="A529" s="4"/>
      <c r="B529" s="4"/>
    </row>
    <row r="530">
      <c r="A530" s="4"/>
      <c r="B530" s="4"/>
    </row>
    <row r="531">
      <c r="A531" s="4"/>
      <c r="B531" s="4"/>
    </row>
    <row r="532">
      <c r="A532" s="4"/>
      <c r="B532" s="4"/>
    </row>
    <row r="533">
      <c r="A533" s="4"/>
      <c r="B533" s="4"/>
    </row>
    <row r="534">
      <c r="A534" s="4"/>
      <c r="B534" s="4"/>
    </row>
    <row r="535">
      <c r="A535" s="4"/>
      <c r="B535" s="4"/>
    </row>
    <row r="536">
      <c r="A536" s="4"/>
      <c r="B536" s="4"/>
    </row>
    <row r="537">
      <c r="A537" s="4"/>
      <c r="B537" s="4"/>
    </row>
    <row r="538">
      <c r="A538" s="4"/>
      <c r="B538" s="4"/>
    </row>
    <row r="539">
      <c r="A539" s="4"/>
      <c r="B539" s="4"/>
    </row>
    <row r="540">
      <c r="A540" s="4"/>
      <c r="B540" s="4"/>
    </row>
    <row r="541">
      <c r="A541" s="4"/>
      <c r="B541" s="4"/>
    </row>
    <row r="542">
      <c r="A542" s="4"/>
      <c r="B542" s="4"/>
    </row>
    <row r="543">
      <c r="A543" s="4"/>
      <c r="B543" s="4"/>
    </row>
    <row r="544">
      <c r="A544" s="4"/>
      <c r="B544" s="4"/>
    </row>
    <row r="545">
      <c r="A545" s="4"/>
      <c r="B545" s="4"/>
    </row>
    <row r="546">
      <c r="A546" s="4"/>
      <c r="B546" s="4"/>
    </row>
    <row r="547">
      <c r="A547" s="4"/>
      <c r="B547" s="4"/>
    </row>
    <row r="548">
      <c r="A548" s="4"/>
      <c r="B548" s="4"/>
    </row>
    <row r="549">
      <c r="A549" s="4"/>
      <c r="B549" s="4"/>
    </row>
    <row r="550">
      <c r="A550" s="4"/>
      <c r="B550" s="4"/>
    </row>
    <row r="551">
      <c r="A551" s="4"/>
      <c r="B551" s="4"/>
    </row>
    <row r="552">
      <c r="A552" s="4"/>
      <c r="B552" s="4"/>
    </row>
    <row r="553">
      <c r="A553" s="4"/>
      <c r="B553" s="4"/>
    </row>
    <row r="554">
      <c r="A554" s="4"/>
      <c r="B554" s="4"/>
    </row>
    <row r="555">
      <c r="A555" s="4"/>
      <c r="B555" s="4"/>
    </row>
    <row r="556">
      <c r="A556" s="4"/>
      <c r="B556" s="4"/>
    </row>
    <row r="557">
      <c r="A557" s="4"/>
      <c r="B557" s="4"/>
    </row>
    <row r="558">
      <c r="A558" s="4"/>
      <c r="B558" s="4"/>
    </row>
    <row r="559">
      <c r="A559" s="4"/>
      <c r="B559" s="4"/>
    </row>
    <row r="560">
      <c r="A560" s="4"/>
      <c r="B560" s="4"/>
    </row>
    <row r="561">
      <c r="A561" s="4"/>
      <c r="B561" s="4"/>
    </row>
    <row r="562">
      <c r="A562" s="4"/>
      <c r="B562" s="4"/>
    </row>
    <row r="563">
      <c r="A563" s="4"/>
      <c r="B563" s="4"/>
    </row>
    <row r="564">
      <c r="A564" s="4"/>
      <c r="B564" s="4"/>
    </row>
    <row r="565">
      <c r="A565" s="4"/>
      <c r="B565" s="4"/>
    </row>
    <row r="566">
      <c r="A566" s="4"/>
      <c r="B566" s="4"/>
    </row>
    <row r="567">
      <c r="A567" s="4"/>
      <c r="B567" s="4"/>
    </row>
    <row r="568">
      <c r="A568" s="4"/>
      <c r="B568" s="4"/>
    </row>
    <row r="569">
      <c r="A569" s="4"/>
      <c r="B569" s="4"/>
    </row>
    <row r="570">
      <c r="A570" s="4"/>
      <c r="B570" s="4"/>
    </row>
    <row r="571">
      <c r="A571" s="4"/>
      <c r="B571" s="4"/>
    </row>
    <row r="572">
      <c r="A572" s="4"/>
      <c r="B572" s="4"/>
    </row>
    <row r="573">
      <c r="A573" s="4"/>
      <c r="B573" s="4"/>
    </row>
    <row r="574">
      <c r="A574" s="4"/>
      <c r="B574" s="4"/>
    </row>
    <row r="575">
      <c r="A575" s="4"/>
      <c r="B575" s="4"/>
    </row>
    <row r="576">
      <c r="A576" s="4"/>
      <c r="B576" s="4"/>
    </row>
    <row r="577">
      <c r="A577" s="4"/>
      <c r="B577" s="4"/>
    </row>
    <row r="578">
      <c r="A578" s="4"/>
      <c r="B578" s="4"/>
    </row>
    <row r="579">
      <c r="A579" s="4"/>
      <c r="B579" s="4"/>
    </row>
    <row r="580">
      <c r="A580" s="4"/>
      <c r="B580" s="4"/>
    </row>
    <row r="581">
      <c r="A581" s="4"/>
      <c r="B581" s="4"/>
    </row>
    <row r="582">
      <c r="A582" s="4"/>
      <c r="B582" s="4"/>
    </row>
    <row r="583">
      <c r="A583" s="4"/>
      <c r="B583" s="4"/>
    </row>
    <row r="584">
      <c r="A584" s="4"/>
      <c r="B584" s="4"/>
    </row>
    <row r="585">
      <c r="A585" s="4"/>
      <c r="B585" s="4"/>
    </row>
    <row r="586">
      <c r="A586" s="4"/>
      <c r="B586" s="4"/>
    </row>
    <row r="587">
      <c r="A587" s="4"/>
      <c r="B587" s="4"/>
    </row>
    <row r="588">
      <c r="A588" s="4"/>
      <c r="B588" s="4"/>
    </row>
    <row r="589">
      <c r="A589" s="4"/>
      <c r="B589" s="4"/>
    </row>
    <row r="590">
      <c r="A590" s="4"/>
      <c r="B590" s="4"/>
    </row>
    <row r="591">
      <c r="A591" s="4"/>
      <c r="B591" s="4"/>
    </row>
    <row r="592">
      <c r="A592" s="4"/>
      <c r="B592" s="4"/>
    </row>
    <row r="593">
      <c r="A593" s="4"/>
      <c r="B593" s="4"/>
    </row>
    <row r="594">
      <c r="A594" s="4"/>
      <c r="B594" s="4"/>
    </row>
    <row r="595">
      <c r="A595" s="4"/>
      <c r="B595" s="4"/>
    </row>
    <row r="596">
      <c r="A596" s="4"/>
      <c r="B596" s="4"/>
    </row>
    <row r="597">
      <c r="A597" s="4"/>
      <c r="B597" s="4"/>
    </row>
    <row r="598">
      <c r="A598" s="4"/>
      <c r="B598" s="4"/>
    </row>
    <row r="599">
      <c r="A599" s="4"/>
      <c r="B599" s="4"/>
    </row>
    <row r="600">
      <c r="A600" s="4"/>
      <c r="B600" s="4"/>
    </row>
    <row r="601">
      <c r="A601" s="4"/>
      <c r="B601" s="4"/>
    </row>
    <row r="602">
      <c r="A602" s="4"/>
      <c r="B602" s="4"/>
    </row>
    <row r="603">
      <c r="A603" s="4"/>
      <c r="B603" s="4"/>
    </row>
    <row r="604">
      <c r="A604" s="4"/>
      <c r="B604" s="4"/>
    </row>
    <row r="605">
      <c r="A605" s="4"/>
      <c r="B605" s="4"/>
    </row>
    <row r="606">
      <c r="A606" s="4"/>
      <c r="B606" s="4"/>
    </row>
    <row r="607">
      <c r="A607" s="4"/>
      <c r="B607" s="4"/>
    </row>
    <row r="608">
      <c r="A608" s="4"/>
      <c r="B608" s="4"/>
    </row>
    <row r="609">
      <c r="A609" s="4"/>
      <c r="B609" s="4"/>
    </row>
    <row r="610">
      <c r="A610" s="4"/>
      <c r="B610" s="4"/>
    </row>
    <row r="611">
      <c r="A611" s="4"/>
      <c r="B611" s="4"/>
    </row>
    <row r="612">
      <c r="A612" s="4"/>
      <c r="B612" s="4"/>
    </row>
    <row r="613">
      <c r="A613" s="4"/>
      <c r="B613" s="4"/>
    </row>
    <row r="614">
      <c r="A614" s="4"/>
      <c r="B614" s="4"/>
    </row>
    <row r="615">
      <c r="A615" s="4"/>
      <c r="B615" s="4"/>
    </row>
    <row r="616">
      <c r="A616" s="4"/>
      <c r="B616" s="4"/>
    </row>
    <row r="617">
      <c r="A617" s="4"/>
      <c r="B617" s="4"/>
    </row>
    <row r="618">
      <c r="A618" s="4"/>
      <c r="B618" s="4"/>
    </row>
    <row r="619">
      <c r="A619" s="4"/>
      <c r="B619" s="4"/>
    </row>
    <row r="620">
      <c r="A620" s="4"/>
      <c r="B620" s="4"/>
    </row>
    <row r="621">
      <c r="A621" s="4"/>
      <c r="B621" s="4"/>
    </row>
    <row r="622">
      <c r="A622" s="4"/>
      <c r="B622" s="4"/>
    </row>
    <row r="623">
      <c r="A623" s="4"/>
      <c r="B623" s="4"/>
    </row>
    <row r="624">
      <c r="A624" s="4"/>
      <c r="B624" s="4"/>
    </row>
    <row r="625">
      <c r="A625" s="4"/>
      <c r="B625" s="4"/>
    </row>
    <row r="626">
      <c r="A626" s="4"/>
      <c r="B626" s="4"/>
    </row>
    <row r="627">
      <c r="A627" s="4"/>
      <c r="B627" s="4"/>
    </row>
    <row r="628">
      <c r="A628" s="4"/>
      <c r="B628" s="4"/>
    </row>
    <row r="629">
      <c r="A629" s="4"/>
      <c r="B629" s="4"/>
    </row>
    <row r="630">
      <c r="A630" s="4"/>
      <c r="B630" s="4"/>
    </row>
    <row r="631">
      <c r="A631" s="4"/>
      <c r="B631" s="4"/>
    </row>
    <row r="632">
      <c r="A632" s="4"/>
      <c r="B632" s="4"/>
    </row>
    <row r="633">
      <c r="A633" s="4"/>
      <c r="B633" s="4"/>
    </row>
    <row r="634">
      <c r="A634" s="4"/>
      <c r="B634" s="4"/>
    </row>
    <row r="635">
      <c r="A635" s="4"/>
      <c r="B635" s="4"/>
    </row>
    <row r="636">
      <c r="A636" s="4"/>
      <c r="B636" s="4"/>
    </row>
    <row r="637">
      <c r="A637" s="4"/>
      <c r="B637" s="4"/>
    </row>
    <row r="638">
      <c r="A638" s="4"/>
      <c r="B638" s="4"/>
    </row>
    <row r="639">
      <c r="A639" s="4"/>
      <c r="B639" s="4"/>
    </row>
    <row r="640">
      <c r="A640" s="4"/>
      <c r="B640" s="4"/>
    </row>
    <row r="641">
      <c r="A641" s="4"/>
      <c r="B641" s="4"/>
    </row>
    <row r="642">
      <c r="A642" s="4"/>
      <c r="B642" s="4"/>
    </row>
    <row r="643">
      <c r="A643" s="4"/>
      <c r="B643" s="4"/>
    </row>
    <row r="644">
      <c r="A644" s="4"/>
      <c r="B644" s="4"/>
    </row>
    <row r="645">
      <c r="A645" s="4"/>
      <c r="B645" s="4"/>
    </row>
    <row r="646">
      <c r="A646" s="4"/>
      <c r="B646" s="4"/>
    </row>
    <row r="647">
      <c r="A647" s="4"/>
      <c r="B647" s="4"/>
    </row>
    <row r="648">
      <c r="A648" s="4"/>
      <c r="B648" s="4"/>
    </row>
    <row r="649">
      <c r="A649" s="4"/>
      <c r="B649" s="4"/>
    </row>
    <row r="650">
      <c r="A650" s="4"/>
      <c r="B650" s="4"/>
    </row>
    <row r="651">
      <c r="A651" s="4"/>
      <c r="B651" s="4"/>
    </row>
    <row r="652">
      <c r="A652" s="4"/>
      <c r="B652" s="4"/>
    </row>
    <row r="653">
      <c r="A653" s="4"/>
      <c r="B653" s="4"/>
    </row>
    <row r="654">
      <c r="A654" s="4"/>
      <c r="B654" s="4"/>
    </row>
    <row r="655">
      <c r="A655" s="4"/>
      <c r="B655" s="4"/>
    </row>
    <row r="656">
      <c r="A656" s="4"/>
      <c r="B656" s="4"/>
    </row>
    <row r="657">
      <c r="A657" s="4"/>
      <c r="B657" s="4"/>
    </row>
    <row r="658">
      <c r="A658" s="4"/>
      <c r="B658" s="4"/>
    </row>
    <row r="659">
      <c r="A659" s="4"/>
      <c r="B659" s="4"/>
    </row>
    <row r="660">
      <c r="A660" s="4"/>
      <c r="B660" s="4"/>
    </row>
    <row r="661">
      <c r="A661" s="4"/>
      <c r="B661" s="4"/>
    </row>
    <row r="662">
      <c r="A662" s="4"/>
      <c r="B662" s="4"/>
    </row>
    <row r="663">
      <c r="A663" s="4"/>
      <c r="B663" s="4"/>
    </row>
    <row r="664">
      <c r="A664" s="4"/>
      <c r="B664" s="4"/>
    </row>
    <row r="665">
      <c r="A665" s="4"/>
      <c r="B665" s="4"/>
    </row>
    <row r="666">
      <c r="A666" s="4"/>
      <c r="B666" s="4"/>
    </row>
    <row r="667">
      <c r="A667" s="4"/>
      <c r="B667" s="4"/>
    </row>
    <row r="668">
      <c r="A668" s="4"/>
      <c r="B668" s="4"/>
    </row>
    <row r="669">
      <c r="A669" s="4"/>
      <c r="B669" s="4"/>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5.75"/>
    <col customWidth="1" min="2" max="2" width="15.75"/>
    <col customWidth="1" min="10" max="10" width="13.75"/>
    <col customWidth="1" min="11" max="11" width="14.25"/>
    <col customWidth="1" min="16" max="16" width="17.75"/>
  </cols>
  <sheetData>
    <row r="1">
      <c r="B1" s="5"/>
    </row>
    <row r="2">
      <c r="B2" s="6" t="s">
        <v>3</v>
      </c>
      <c r="C2" s="7" t="s">
        <v>4</v>
      </c>
      <c r="D2" s="8"/>
      <c r="E2" s="8"/>
      <c r="F2" s="8"/>
      <c r="G2" s="8"/>
      <c r="H2" s="8"/>
      <c r="I2" s="8"/>
      <c r="J2" s="8"/>
      <c r="K2" s="8"/>
      <c r="L2" s="8"/>
      <c r="M2" s="8"/>
      <c r="N2" s="8"/>
      <c r="O2" s="8"/>
      <c r="P2" s="8"/>
      <c r="Q2" s="8"/>
    </row>
    <row r="3">
      <c r="B3" s="9" t="s">
        <v>5</v>
      </c>
      <c r="C3" s="10" t="s">
        <v>6</v>
      </c>
      <c r="D3" s="8"/>
      <c r="E3" s="8"/>
      <c r="F3" s="8"/>
      <c r="G3" s="8"/>
      <c r="H3" s="8"/>
      <c r="I3" s="8"/>
      <c r="J3" s="8"/>
      <c r="K3" s="8"/>
      <c r="L3" s="8"/>
      <c r="M3" s="8"/>
      <c r="N3" s="8"/>
      <c r="O3" s="8"/>
      <c r="P3" s="8"/>
      <c r="Q3" s="8"/>
    </row>
    <row r="4">
      <c r="B4" s="9" t="s">
        <v>7</v>
      </c>
      <c r="C4" s="10">
        <v>1.0</v>
      </c>
      <c r="D4" s="8"/>
      <c r="E4" s="8"/>
      <c r="F4" s="8"/>
      <c r="G4" s="8"/>
      <c r="H4" s="8"/>
      <c r="I4" s="8"/>
      <c r="J4" s="8"/>
      <c r="K4" s="8"/>
      <c r="L4" s="8"/>
      <c r="M4" s="8"/>
      <c r="N4" s="8"/>
      <c r="O4" s="8"/>
      <c r="P4" s="8"/>
      <c r="Q4" s="8"/>
    </row>
    <row r="5">
      <c r="B5" s="11" t="s">
        <v>8</v>
      </c>
      <c r="C5" s="12">
        <v>45064.0</v>
      </c>
      <c r="D5" s="8"/>
      <c r="E5" s="8"/>
      <c r="F5" s="8"/>
      <c r="G5" s="8"/>
      <c r="H5" s="8"/>
      <c r="I5" s="8"/>
      <c r="J5" s="8"/>
      <c r="K5" s="13"/>
      <c r="L5" s="8"/>
      <c r="M5" s="8"/>
      <c r="N5" s="8"/>
      <c r="O5" s="8"/>
      <c r="P5" s="8"/>
      <c r="Q5" s="8"/>
    </row>
    <row r="6">
      <c r="B6" s="14"/>
      <c r="C6" s="8"/>
      <c r="D6" s="8"/>
      <c r="E6" s="8"/>
      <c r="F6" s="8"/>
      <c r="G6" s="8"/>
      <c r="H6" s="8"/>
      <c r="I6" s="8"/>
      <c r="J6" s="8"/>
      <c r="K6" s="8"/>
      <c r="L6" s="8"/>
      <c r="M6" s="8"/>
      <c r="N6" s="8"/>
      <c r="O6" s="8"/>
      <c r="P6" s="8"/>
      <c r="Q6" s="8"/>
    </row>
    <row r="7">
      <c r="B7" s="15" t="s">
        <v>9</v>
      </c>
      <c r="C7" s="16"/>
      <c r="D7" s="16"/>
      <c r="E7" s="16"/>
      <c r="F7" s="16"/>
      <c r="G7" s="16"/>
      <c r="H7" s="16"/>
      <c r="I7" s="16"/>
      <c r="J7" s="16"/>
      <c r="K7" s="16"/>
      <c r="L7" s="16"/>
      <c r="M7" s="16"/>
      <c r="N7" s="16"/>
      <c r="O7" s="16"/>
      <c r="P7" s="16"/>
      <c r="Q7" s="17"/>
    </row>
    <row r="8">
      <c r="B8" s="18" t="s">
        <v>10</v>
      </c>
      <c r="C8" s="19" t="s">
        <v>11</v>
      </c>
      <c r="D8" s="9" t="s">
        <v>12</v>
      </c>
      <c r="E8" s="9" t="s">
        <v>13</v>
      </c>
      <c r="F8" s="9" t="s">
        <v>14</v>
      </c>
      <c r="G8" s="9" t="s">
        <v>15</v>
      </c>
      <c r="H8" s="9" t="s">
        <v>16</v>
      </c>
      <c r="I8" s="9" t="s">
        <v>17</v>
      </c>
      <c r="J8" s="6" t="s">
        <v>18</v>
      </c>
      <c r="K8" s="9" t="s">
        <v>19</v>
      </c>
      <c r="L8" s="9" t="s">
        <v>20</v>
      </c>
      <c r="M8" s="9" t="s">
        <v>21</v>
      </c>
      <c r="N8" s="9" t="s">
        <v>22</v>
      </c>
      <c r="O8" s="9" t="s">
        <v>23</v>
      </c>
      <c r="P8" s="9" t="s">
        <v>24</v>
      </c>
      <c r="Q8" s="9" t="s">
        <v>25</v>
      </c>
    </row>
    <row r="9">
      <c r="B9" s="20" t="s">
        <v>26</v>
      </c>
      <c r="C9" s="21" t="s">
        <v>27</v>
      </c>
      <c r="D9" s="22" t="s">
        <v>28</v>
      </c>
      <c r="E9" s="23" t="s">
        <v>29</v>
      </c>
      <c r="F9" s="24" t="s">
        <v>30</v>
      </c>
      <c r="G9" s="24" t="s">
        <v>31</v>
      </c>
      <c r="H9" s="24" t="s">
        <v>31</v>
      </c>
      <c r="I9" s="24" t="s">
        <v>32</v>
      </c>
      <c r="J9" s="22" t="s">
        <v>33</v>
      </c>
      <c r="K9" s="22" t="s">
        <v>34</v>
      </c>
      <c r="L9" s="24" t="s">
        <v>35</v>
      </c>
      <c r="M9" s="24" t="s">
        <v>36</v>
      </c>
      <c r="N9" s="24" t="s">
        <v>37</v>
      </c>
      <c r="O9" s="24" t="s">
        <v>38</v>
      </c>
      <c r="P9" s="22" t="s">
        <v>39</v>
      </c>
      <c r="Q9" s="22" t="s">
        <v>40</v>
      </c>
    </row>
    <row r="10">
      <c r="B10" s="25"/>
      <c r="C10" s="21" t="s">
        <v>27</v>
      </c>
      <c r="D10" s="22" t="s">
        <v>41</v>
      </c>
      <c r="E10" s="23" t="s">
        <v>42</v>
      </c>
      <c r="F10" s="24" t="s">
        <v>30</v>
      </c>
      <c r="G10" s="24" t="s">
        <v>31</v>
      </c>
      <c r="H10" s="24" t="s">
        <v>31</v>
      </c>
      <c r="I10" s="24" t="s">
        <v>43</v>
      </c>
      <c r="J10" s="22" t="s">
        <v>33</v>
      </c>
      <c r="K10" s="22" t="s">
        <v>34</v>
      </c>
      <c r="L10" s="24" t="s">
        <v>44</v>
      </c>
      <c r="M10" s="24" t="s">
        <v>36</v>
      </c>
      <c r="N10" s="24" t="s">
        <v>45</v>
      </c>
      <c r="O10" s="24" t="s">
        <v>38</v>
      </c>
      <c r="P10" s="22" t="s">
        <v>39</v>
      </c>
      <c r="Q10" s="22" t="s">
        <v>40</v>
      </c>
    </row>
    <row r="11">
      <c r="B11" s="25"/>
      <c r="C11" s="21" t="s">
        <v>27</v>
      </c>
      <c r="D11" s="22" t="s">
        <v>46</v>
      </c>
      <c r="E11" s="23" t="s">
        <v>47</v>
      </c>
      <c r="F11" s="24" t="s">
        <v>30</v>
      </c>
      <c r="G11" s="24" t="s">
        <v>31</v>
      </c>
      <c r="H11" s="24" t="s">
        <v>31</v>
      </c>
      <c r="I11" s="24" t="s">
        <v>48</v>
      </c>
      <c r="J11" s="22" t="s">
        <v>33</v>
      </c>
      <c r="K11" s="22" t="s">
        <v>34</v>
      </c>
      <c r="L11" s="24" t="s">
        <v>49</v>
      </c>
      <c r="M11" s="24" t="s">
        <v>50</v>
      </c>
      <c r="N11" s="24" t="s">
        <v>51</v>
      </c>
      <c r="O11" s="24" t="s">
        <v>38</v>
      </c>
      <c r="P11" s="22" t="s">
        <v>39</v>
      </c>
      <c r="Q11" s="22" t="s">
        <v>40</v>
      </c>
    </row>
    <row r="12">
      <c r="B12" s="25"/>
      <c r="C12" s="23"/>
      <c r="D12" s="22" t="s">
        <v>52</v>
      </c>
      <c r="E12" s="23" t="s">
        <v>53</v>
      </c>
      <c r="F12" s="24" t="s">
        <v>54</v>
      </c>
      <c r="G12" s="24" t="s">
        <v>55</v>
      </c>
      <c r="H12" s="24" t="s">
        <v>56</v>
      </c>
      <c r="I12" s="24" t="s">
        <v>57</v>
      </c>
      <c r="J12" s="22" t="s">
        <v>33</v>
      </c>
      <c r="K12" s="22" t="s">
        <v>34</v>
      </c>
      <c r="L12" s="24" t="s">
        <v>58</v>
      </c>
      <c r="M12" s="24" t="s">
        <v>36</v>
      </c>
      <c r="N12" s="24" t="s">
        <v>59</v>
      </c>
      <c r="O12" s="24" t="s">
        <v>38</v>
      </c>
      <c r="P12" s="22" t="s">
        <v>39</v>
      </c>
      <c r="Q12" s="22" t="s">
        <v>40</v>
      </c>
    </row>
    <row r="13">
      <c r="B13" s="25"/>
      <c r="C13" s="23"/>
      <c r="D13" s="22" t="s">
        <v>60</v>
      </c>
      <c r="E13" s="23" t="s">
        <v>61</v>
      </c>
      <c r="F13" s="24" t="s">
        <v>54</v>
      </c>
      <c r="G13" s="24" t="s">
        <v>62</v>
      </c>
      <c r="H13" s="24" t="s">
        <v>63</v>
      </c>
      <c r="I13" s="24" t="s">
        <v>64</v>
      </c>
      <c r="J13" s="22" t="s">
        <v>33</v>
      </c>
      <c r="K13" s="22" t="s">
        <v>34</v>
      </c>
      <c r="L13" s="24" t="s">
        <v>65</v>
      </c>
      <c r="M13" s="24" t="s">
        <v>50</v>
      </c>
      <c r="N13" s="24" t="s">
        <v>66</v>
      </c>
      <c r="O13" s="24" t="s">
        <v>38</v>
      </c>
      <c r="P13" s="22" t="s">
        <v>67</v>
      </c>
      <c r="Q13" s="22" t="s">
        <v>40</v>
      </c>
    </row>
    <row r="14">
      <c r="B14" s="25"/>
      <c r="C14" s="23"/>
      <c r="D14" s="22" t="s">
        <v>68</v>
      </c>
      <c r="E14" s="23" t="s">
        <v>69</v>
      </c>
      <c r="F14" s="24" t="s">
        <v>70</v>
      </c>
      <c r="G14" s="24" t="s">
        <v>31</v>
      </c>
      <c r="H14" s="24" t="s">
        <v>31</v>
      </c>
      <c r="I14" s="24" t="s">
        <v>71</v>
      </c>
      <c r="J14" s="22" t="s">
        <v>72</v>
      </c>
      <c r="K14" s="22" t="s">
        <v>34</v>
      </c>
      <c r="L14" s="24" t="s">
        <v>73</v>
      </c>
      <c r="M14" s="24" t="s">
        <v>36</v>
      </c>
      <c r="N14" s="24" t="s">
        <v>66</v>
      </c>
      <c r="O14" s="24" t="s">
        <v>38</v>
      </c>
      <c r="P14" s="22" t="s">
        <v>39</v>
      </c>
      <c r="Q14" s="22" t="s">
        <v>40</v>
      </c>
    </row>
    <row r="15">
      <c r="B15" s="25"/>
      <c r="C15" s="23"/>
      <c r="D15" s="22" t="s">
        <v>74</v>
      </c>
      <c r="E15" s="23" t="s">
        <v>75</v>
      </c>
      <c r="F15" s="24" t="s">
        <v>30</v>
      </c>
      <c r="G15" s="24" t="s">
        <v>31</v>
      </c>
      <c r="H15" s="24" t="s">
        <v>31</v>
      </c>
      <c r="I15" s="24" t="s">
        <v>76</v>
      </c>
      <c r="J15" s="22" t="s">
        <v>33</v>
      </c>
      <c r="K15" s="22" t="s">
        <v>34</v>
      </c>
      <c r="L15" s="24" t="s">
        <v>35</v>
      </c>
      <c r="M15" s="24" t="s">
        <v>36</v>
      </c>
      <c r="N15" s="24" t="s">
        <v>37</v>
      </c>
      <c r="O15" s="24" t="s">
        <v>38</v>
      </c>
      <c r="P15" s="22" t="s">
        <v>39</v>
      </c>
      <c r="Q15" s="22" t="s">
        <v>40</v>
      </c>
    </row>
    <row r="16">
      <c r="B16" s="25"/>
      <c r="C16" s="23"/>
      <c r="D16" s="22" t="s">
        <v>77</v>
      </c>
      <c r="E16" s="23" t="s">
        <v>78</v>
      </c>
      <c r="F16" s="24" t="s">
        <v>30</v>
      </c>
      <c r="G16" s="24" t="s">
        <v>31</v>
      </c>
      <c r="H16" s="24" t="s">
        <v>31</v>
      </c>
      <c r="I16" s="24" t="s">
        <v>43</v>
      </c>
      <c r="J16" s="22" t="s">
        <v>33</v>
      </c>
      <c r="K16" s="22" t="s">
        <v>34</v>
      </c>
      <c r="L16" s="24" t="s">
        <v>79</v>
      </c>
      <c r="M16" s="24" t="s">
        <v>36</v>
      </c>
      <c r="N16" s="24" t="s">
        <v>80</v>
      </c>
      <c r="O16" s="24" t="s">
        <v>38</v>
      </c>
      <c r="P16" s="22" t="s">
        <v>39</v>
      </c>
      <c r="Q16" s="22" t="s">
        <v>40</v>
      </c>
    </row>
    <row r="17">
      <c r="B17" s="25"/>
      <c r="C17" s="23"/>
      <c r="D17" s="22" t="s">
        <v>81</v>
      </c>
      <c r="E17" s="23" t="s">
        <v>82</v>
      </c>
      <c r="F17" s="24" t="s">
        <v>30</v>
      </c>
      <c r="G17" s="24" t="s">
        <v>31</v>
      </c>
      <c r="H17" s="24" t="s">
        <v>31</v>
      </c>
      <c r="I17" s="24" t="s">
        <v>48</v>
      </c>
      <c r="J17" s="22" t="s">
        <v>33</v>
      </c>
      <c r="K17" s="22" t="s">
        <v>34</v>
      </c>
      <c r="L17" s="24" t="s">
        <v>83</v>
      </c>
      <c r="M17" s="24" t="s">
        <v>50</v>
      </c>
      <c r="N17" s="24" t="s">
        <v>84</v>
      </c>
      <c r="O17" s="24" t="s">
        <v>38</v>
      </c>
      <c r="P17" s="22" t="s">
        <v>39</v>
      </c>
      <c r="Q17" s="22" t="s">
        <v>40</v>
      </c>
    </row>
    <row r="18">
      <c r="B18" s="26"/>
      <c r="C18" s="23" t="s">
        <v>27</v>
      </c>
      <c r="D18" s="22" t="s">
        <v>85</v>
      </c>
      <c r="E18" s="24" t="s">
        <v>86</v>
      </c>
      <c r="F18" s="24" t="s">
        <v>54</v>
      </c>
      <c r="G18" s="24" t="s">
        <v>87</v>
      </c>
      <c r="H18" s="24" t="s">
        <v>88</v>
      </c>
      <c r="I18" s="24" t="s">
        <v>89</v>
      </c>
      <c r="J18" s="22" t="s">
        <v>33</v>
      </c>
      <c r="K18" s="22" t="s">
        <v>34</v>
      </c>
      <c r="L18" s="24" t="s">
        <v>90</v>
      </c>
      <c r="M18" s="24" t="s">
        <v>36</v>
      </c>
      <c r="N18" s="24" t="s">
        <v>91</v>
      </c>
      <c r="O18" s="24" t="s">
        <v>38</v>
      </c>
      <c r="P18" s="22" t="s">
        <v>39</v>
      </c>
      <c r="Q18" s="22" t="s">
        <v>40</v>
      </c>
    </row>
    <row r="19">
      <c r="B19" s="27"/>
      <c r="C19" s="23" t="s">
        <v>27</v>
      </c>
      <c r="D19" s="22" t="s">
        <v>92</v>
      </c>
      <c r="E19" s="23" t="s">
        <v>93</v>
      </c>
      <c r="F19" s="24" t="s">
        <v>54</v>
      </c>
      <c r="G19" s="24" t="s">
        <v>87</v>
      </c>
      <c r="H19" s="24" t="s">
        <v>94</v>
      </c>
      <c r="I19" s="24" t="s">
        <v>95</v>
      </c>
      <c r="J19" s="22" t="s">
        <v>33</v>
      </c>
      <c r="K19" s="22" t="s">
        <v>34</v>
      </c>
      <c r="L19" s="24" t="s">
        <v>96</v>
      </c>
      <c r="M19" s="24" t="s">
        <v>36</v>
      </c>
      <c r="N19" s="24" t="s">
        <v>97</v>
      </c>
      <c r="O19" s="24" t="s">
        <v>98</v>
      </c>
      <c r="P19" s="22" t="s">
        <v>67</v>
      </c>
      <c r="Q19" s="22" t="s">
        <v>40</v>
      </c>
    </row>
    <row r="20">
      <c r="B20" s="20" t="s">
        <v>99</v>
      </c>
      <c r="C20" s="23" t="s">
        <v>100</v>
      </c>
      <c r="D20" s="22" t="s">
        <v>101</v>
      </c>
      <c r="E20" s="23" t="s">
        <v>102</v>
      </c>
      <c r="F20" s="28"/>
      <c r="G20" s="24"/>
      <c r="H20" s="28"/>
      <c r="I20" s="24"/>
      <c r="J20" s="22" t="s">
        <v>103</v>
      </c>
      <c r="K20" s="22" t="s">
        <v>104</v>
      </c>
      <c r="L20" s="24"/>
      <c r="M20" s="24" t="s">
        <v>105</v>
      </c>
      <c r="N20" s="24"/>
      <c r="O20" s="24" t="s">
        <v>106</v>
      </c>
      <c r="P20" s="22" t="s">
        <v>107</v>
      </c>
      <c r="Q20" s="22" t="s">
        <v>108</v>
      </c>
      <c r="R20" s="29"/>
    </row>
    <row r="21">
      <c r="B21" s="25"/>
      <c r="C21" s="23" t="s">
        <v>100</v>
      </c>
      <c r="D21" s="22" t="s">
        <v>109</v>
      </c>
      <c r="E21" s="23" t="s">
        <v>110</v>
      </c>
      <c r="F21" s="28"/>
      <c r="G21" s="24"/>
      <c r="H21" s="28"/>
      <c r="I21" s="24"/>
      <c r="J21" s="22" t="s">
        <v>103</v>
      </c>
      <c r="K21" s="22" t="s">
        <v>104</v>
      </c>
      <c r="L21" s="24"/>
      <c r="M21" s="24" t="s">
        <v>105</v>
      </c>
      <c r="N21" s="24"/>
      <c r="O21" s="24" t="s">
        <v>106</v>
      </c>
      <c r="P21" s="22" t="s">
        <v>107</v>
      </c>
      <c r="Q21" s="22" t="s">
        <v>108</v>
      </c>
      <c r="R21" s="29"/>
    </row>
    <row r="22">
      <c r="B22" s="26"/>
      <c r="C22" s="23" t="s">
        <v>100</v>
      </c>
      <c r="D22" s="22" t="s">
        <v>111</v>
      </c>
      <c r="E22" s="24" t="s">
        <v>112</v>
      </c>
      <c r="F22" s="24"/>
      <c r="G22" s="24"/>
      <c r="H22" s="28"/>
      <c r="I22" s="24"/>
      <c r="J22" s="22" t="s">
        <v>103</v>
      </c>
      <c r="K22" s="22" t="s">
        <v>104</v>
      </c>
      <c r="L22" s="24"/>
      <c r="M22" s="24" t="s">
        <v>105</v>
      </c>
      <c r="N22" s="24"/>
      <c r="O22" s="24" t="s">
        <v>106</v>
      </c>
      <c r="P22" s="22" t="s">
        <v>107</v>
      </c>
      <c r="Q22" s="22" t="s">
        <v>108</v>
      </c>
      <c r="R22" s="29"/>
    </row>
    <row r="23">
      <c r="B23" s="30"/>
    </row>
    <row r="24">
      <c r="B24" s="25"/>
    </row>
    <row r="25">
      <c r="B25" s="25"/>
    </row>
    <row r="26">
      <c r="B26" s="25"/>
    </row>
    <row r="27">
      <c r="B27" s="25"/>
    </row>
    <row r="28">
      <c r="B28" s="25"/>
    </row>
    <row r="29">
      <c r="B29" s="25"/>
    </row>
    <row r="30">
      <c r="B30" s="25"/>
    </row>
    <row r="31">
      <c r="B31" s="25"/>
    </row>
    <row r="32">
      <c r="B32" s="25"/>
    </row>
    <row r="33">
      <c r="B33" s="25"/>
    </row>
    <row r="34">
      <c r="B34" s="25"/>
    </row>
    <row r="35">
      <c r="B35" s="25"/>
    </row>
    <row r="36">
      <c r="B36" s="26"/>
    </row>
    <row r="37">
      <c r="B37" s="5"/>
    </row>
    <row r="38">
      <c r="B38" s="5"/>
    </row>
    <row r="39">
      <c r="B39" s="5"/>
    </row>
    <row r="40">
      <c r="B40" s="5"/>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row r="998">
      <c r="B998" s="5"/>
    </row>
    <row r="999">
      <c r="B999" s="5"/>
    </row>
    <row r="1000">
      <c r="B1000" s="5"/>
    </row>
    <row r="1001">
      <c r="B1001" s="5"/>
    </row>
    <row r="1002">
      <c r="B1002" s="5"/>
    </row>
    <row r="1003">
      <c r="B1003" s="5"/>
    </row>
    <row r="1004">
      <c r="B1004" s="5"/>
    </row>
    <row r="1005">
      <c r="B1005" s="5"/>
    </row>
    <row r="1006">
      <c r="B1006" s="5"/>
    </row>
    <row r="1007">
      <c r="B1007" s="5"/>
    </row>
    <row r="1008">
      <c r="B1008" s="5"/>
    </row>
    <row r="1009">
      <c r="B1009" s="5"/>
    </row>
    <row r="1010">
      <c r="B1010" s="5"/>
    </row>
    <row r="1011">
      <c r="B1011" s="5"/>
    </row>
    <row r="1012">
      <c r="B1012" s="5"/>
    </row>
    <row r="1013">
      <c r="B1013" s="5"/>
    </row>
    <row r="1014">
      <c r="B1014" s="5"/>
    </row>
    <row r="1015">
      <c r="B1015" s="5"/>
    </row>
  </sheetData>
  <autoFilter ref="$C$8:$Q$22"/>
  <mergeCells count="4">
    <mergeCell ref="B23:B36"/>
    <mergeCell ref="B9:B18"/>
    <mergeCell ref="B20:B22"/>
    <mergeCell ref="B7:Q7"/>
  </mergeCells>
  <dataValidations>
    <dataValidation type="list" allowBlank="1" showErrorMessage="1" sqref="P9:P22">
      <formula1>"&lt;A automatizar?&gt;,To be automated,Manual testing only,Automated test"</formula1>
    </dataValidation>
    <dataValidation type="list" allowBlank="1" showErrorMessage="1" sqref="Q9:Q22">
      <formula1>"Draft,Pendiente,En curso,Realizado"</formula1>
    </dataValidation>
    <dataValidation type="list" allowBlank="1" showErrorMessage="1" sqref="O9:O22">
      <formula1>"Resultado obtenido,Pass,Fail,Not run"</formula1>
    </dataValidation>
    <dataValidation type="list" allowBlank="1" showErrorMessage="1" sqref="K9:K22">
      <formula1>"&lt;Severidad&gt;,SEV 1,SEV 2,SEV 3,SEV 4,SEV 5"</formula1>
    </dataValidation>
    <dataValidation type="list" allowBlank="1" showErrorMessage="1" sqref="M9:M22">
      <formula1>"&lt;Codigo&gt;,200 OK,201 Created,204 No Content,301 Moved Permanently,302 Found (o Moved Temporarily),304 Not Modified,400 Bad Request,401 Unauthorized,403 Forbidden,404 Not Found,500 Internal Server Error"</formula1>
    </dataValidation>
    <dataValidation type="list" allowBlank="1" showInputMessage="1" showErrorMessage="1" prompt="Haz clic e introduce un valor de la lista de elementos" sqref="J9:J22">
      <formula1>"&lt;Prioridad&gt;,Alta,Media,Baja,Trivial"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6.38"/>
    <col customWidth="1" min="2" max="2" width="15.0"/>
    <col customWidth="1" min="9" max="9" width="13.75"/>
    <col customWidth="1" min="10" max="10" width="14.25"/>
    <col customWidth="1" min="11" max="11" width="15.13"/>
    <col customWidth="1" min="12" max="13" width="15.25"/>
    <col customWidth="1" min="14" max="14" width="23.25"/>
  </cols>
  <sheetData>
    <row r="1">
      <c r="B1" s="5"/>
    </row>
    <row r="2">
      <c r="B2" s="6" t="s">
        <v>3</v>
      </c>
      <c r="C2" s="7" t="s">
        <v>113</v>
      </c>
      <c r="D2" s="8"/>
      <c r="E2" s="8"/>
      <c r="F2" s="8"/>
      <c r="G2" s="8"/>
      <c r="H2" s="8"/>
      <c r="I2" s="8"/>
      <c r="J2" s="8"/>
      <c r="K2" s="8"/>
      <c r="L2" s="8"/>
      <c r="M2" s="8"/>
      <c r="N2" s="8"/>
      <c r="O2" s="8"/>
    </row>
    <row r="3">
      <c r="B3" s="9" t="s">
        <v>5</v>
      </c>
      <c r="C3" s="10" t="s">
        <v>6</v>
      </c>
      <c r="D3" s="8"/>
      <c r="E3" s="8"/>
      <c r="F3" s="8"/>
      <c r="G3" s="8"/>
      <c r="H3" s="8"/>
      <c r="I3" s="8"/>
      <c r="J3" s="8"/>
      <c r="K3" s="8"/>
      <c r="L3" s="8"/>
      <c r="M3" s="8"/>
      <c r="N3" s="8"/>
      <c r="O3" s="8"/>
    </row>
    <row r="4">
      <c r="B4" s="9" t="s">
        <v>7</v>
      </c>
      <c r="C4" s="10">
        <v>1.0</v>
      </c>
      <c r="D4" s="8"/>
      <c r="E4" s="31"/>
      <c r="F4" s="8"/>
      <c r="G4" s="8"/>
      <c r="H4" s="8"/>
      <c r="I4" s="8"/>
      <c r="J4" s="8"/>
      <c r="K4" s="8"/>
      <c r="L4" s="8"/>
      <c r="M4" s="8"/>
      <c r="N4" s="8"/>
      <c r="O4" s="8"/>
    </row>
    <row r="5">
      <c r="B5" s="11" t="s">
        <v>8</v>
      </c>
      <c r="C5" s="12">
        <v>45064.0</v>
      </c>
      <c r="D5" s="8"/>
      <c r="E5" s="8"/>
      <c r="F5" s="8"/>
      <c r="G5" s="8"/>
      <c r="H5" s="8"/>
      <c r="I5" s="8"/>
      <c r="J5" s="8"/>
      <c r="K5" s="8"/>
      <c r="L5" s="8"/>
      <c r="M5" s="8"/>
      <c r="N5" s="8"/>
      <c r="O5" s="8"/>
    </row>
    <row r="6">
      <c r="B6" s="14"/>
      <c r="C6" s="8"/>
      <c r="D6" s="8"/>
      <c r="E6" s="8"/>
      <c r="F6" s="8"/>
      <c r="G6" s="8"/>
      <c r="H6" s="8"/>
      <c r="I6" s="8"/>
      <c r="J6" s="8"/>
      <c r="K6" s="8"/>
      <c r="L6" s="8"/>
      <c r="M6" s="8"/>
      <c r="N6" s="8"/>
      <c r="O6" s="8"/>
    </row>
    <row r="7">
      <c r="B7" s="15" t="s">
        <v>9</v>
      </c>
      <c r="C7" s="16"/>
      <c r="D7" s="16"/>
      <c r="E7" s="16"/>
      <c r="F7" s="16"/>
      <c r="G7" s="16"/>
      <c r="H7" s="16"/>
      <c r="I7" s="16"/>
      <c r="J7" s="16"/>
      <c r="K7" s="16"/>
      <c r="L7" s="16"/>
      <c r="M7" s="16"/>
      <c r="N7" s="16"/>
      <c r="O7" s="17"/>
    </row>
    <row r="8">
      <c r="B8" s="9" t="s">
        <v>10</v>
      </c>
      <c r="C8" s="19" t="s">
        <v>114</v>
      </c>
      <c r="D8" s="9" t="s">
        <v>12</v>
      </c>
      <c r="E8" s="9" t="s">
        <v>13</v>
      </c>
      <c r="F8" s="9" t="s">
        <v>115</v>
      </c>
      <c r="G8" s="9" t="s">
        <v>15</v>
      </c>
      <c r="H8" s="9" t="s">
        <v>17</v>
      </c>
      <c r="I8" s="6" t="s">
        <v>18</v>
      </c>
      <c r="J8" s="9" t="s">
        <v>19</v>
      </c>
      <c r="K8" s="9" t="s">
        <v>20</v>
      </c>
      <c r="L8" s="9" t="s">
        <v>23</v>
      </c>
      <c r="M8" s="9" t="s">
        <v>116</v>
      </c>
      <c r="N8" s="9" t="s">
        <v>24</v>
      </c>
      <c r="O8" s="9" t="s">
        <v>25</v>
      </c>
    </row>
    <row r="9" ht="83.25" customHeight="1">
      <c r="B9" s="20" t="s">
        <v>117</v>
      </c>
      <c r="C9" s="21" t="s">
        <v>118</v>
      </c>
      <c r="D9" s="21" t="s">
        <v>119</v>
      </c>
      <c r="E9" s="21" t="s">
        <v>120</v>
      </c>
      <c r="F9" s="32" t="s">
        <v>121</v>
      </c>
      <c r="G9" s="32" t="s">
        <v>31</v>
      </c>
      <c r="H9" s="32" t="s">
        <v>31</v>
      </c>
      <c r="I9" s="33" t="s">
        <v>33</v>
      </c>
      <c r="J9" s="33" t="s">
        <v>34</v>
      </c>
      <c r="K9" s="34" t="s">
        <v>122</v>
      </c>
      <c r="L9" s="34" t="s">
        <v>123</v>
      </c>
      <c r="M9" s="34" t="s">
        <v>38</v>
      </c>
      <c r="N9" s="33" t="s">
        <v>67</v>
      </c>
      <c r="O9" s="33" t="s">
        <v>40</v>
      </c>
    </row>
    <row r="10">
      <c r="B10" s="25"/>
      <c r="C10" s="21" t="s">
        <v>118</v>
      </c>
      <c r="D10" s="21" t="s">
        <v>124</v>
      </c>
      <c r="E10" s="23" t="s">
        <v>125</v>
      </c>
      <c r="F10" s="32" t="s">
        <v>126</v>
      </c>
      <c r="G10" s="32" t="s">
        <v>31</v>
      </c>
      <c r="H10" s="32" t="s">
        <v>31</v>
      </c>
      <c r="I10" s="33" t="s">
        <v>33</v>
      </c>
      <c r="J10" s="33" t="s">
        <v>34</v>
      </c>
      <c r="K10" s="34" t="s">
        <v>127</v>
      </c>
      <c r="L10" s="34" t="s">
        <v>128</v>
      </c>
      <c r="M10" s="34" t="s">
        <v>38</v>
      </c>
      <c r="N10" s="33" t="s">
        <v>67</v>
      </c>
      <c r="O10" s="33" t="s">
        <v>40</v>
      </c>
    </row>
    <row r="11">
      <c r="B11" s="25"/>
      <c r="C11" s="21" t="s">
        <v>118</v>
      </c>
      <c r="D11" s="21" t="s">
        <v>129</v>
      </c>
      <c r="E11" s="23" t="s">
        <v>130</v>
      </c>
      <c r="F11" s="32" t="s">
        <v>131</v>
      </c>
      <c r="G11" s="32" t="s">
        <v>31</v>
      </c>
      <c r="H11" s="32" t="s">
        <v>31</v>
      </c>
      <c r="I11" s="33" t="s">
        <v>33</v>
      </c>
      <c r="J11" s="33" t="s">
        <v>132</v>
      </c>
      <c r="K11" s="34" t="s">
        <v>133</v>
      </c>
      <c r="L11" s="34" t="s">
        <v>133</v>
      </c>
      <c r="M11" s="34" t="s">
        <v>38</v>
      </c>
      <c r="N11" s="33" t="s">
        <v>67</v>
      </c>
      <c r="O11" s="33" t="s">
        <v>40</v>
      </c>
    </row>
    <row r="12">
      <c r="B12" s="25"/>
      <c r="C12" s="21" t="s">
        <v>118</v>
      </c>
      <c r="D12" s="21" t="s">
        <v>134</v>
      </c>
      <c r="E12" s="23" t="s">
        <v>135</v>
      </c>
      <c r="F12" s="32" t="s">
        <v>136</v>
      </c>
      <c r="G12" s="32" t="s">
        <v>31</v>
      </c>
      <c r="H12" s="32" t="s">
        <v>31</v>
      </c>
      <c r="I12" s="33" t="s">
        <v>33</v>
      </c>
      <c r="J12" s="33" t="s">
        <v>34</v>
      </c>
      <c r="K12" s="34" t="s">
        <v>137</v>
      </c>
      <c r="L12" s="34" t="s">
        <v>138</v>
      </c>
      <c r="M12" s="34" t="s">
        <v>38</v>
      </c>
      <c r="N12" s="33" t="s">
        <v>67</v>
      </c>
      <c r="O12" s="33" t="s">
        <v>40</v>
      </c>
    </row>
    <row r="13">
      <c r="B13" s="25"/>
      <c r="C13" s="21" t="s">
        <v>118</v>
      </c>
      <c r="D13" s="21" t="s">
        <v>139</v>
      </c>
      <c r="E13" s="24" t="s">
        <v>140</v>
      </c>
      <c r="F13" s="32" t="s">
        <v>141</v>
      </c>
      <c r="G13" s="32" t="s">
        <v>31</v>
      </c>
      <c r="H13" s="32" t="s">
        <v>31</v>
      </c>
      <c r="I13" s="33" t="s">
        <v>33</v>
      </c>
      <c r="J13" s="33" t="s">
        <v>34</v>
      </c>
      <c r="K13" s="34" t="s">
        <v>142</v>
      </c>
      <c r="L13" s="34" t="s">
        <v>143</v>
      </c>
      <c r="M13" s="34" t="s">
        <v>38</v>
      </c>
      <c r="N13" s="33" t="s">
        <v>67</v>
      </c>
      <c r="O13" s="33" t="s">
        <v>40</v>
      </c>
    </row>
    <row r="14">
      <c r="B14" s="25"/>
      <c r="C14" s="21" t="s">
        <v>118</v>
      </c>
      <c r="D14" s="21" t="s">
        <v>144</v>
      </c>
      <c r="E14" s="24" t="s">
        <v>145</v>
      </c>
      <c r="F14" s="32" t="s">
        <v>146</v>
      </c>
      <c r="G14" s="32" t="s">
        <v>31</v>
      </c>
      <c r="H14" s="32" t="s">
        <v>31</v>
      </c>
      <c r="I14" s="33" t="s">
        <v>33</v>
      </c>
      <c r="J14" s="33" t="s">
        <v>34</v>
      </c>
      <c r="K14" s="34" t="s">
        <v>147</v>
      </c>
      <c r="L14" s="34" t="s">
        <v>148</v>
      </c>
      <c r="M14" s="34" t="s">
        <v>38</v>
      </c>
      <c r="N14" s="33" t="s">
        <v>67</v>
      </c>
      <c r="O14" s="33" t="s">
        <v>40</v>
      </c>
    </row>
    <row r="15">
      <c r="B15" s="25"/>
      <c r="C15" s="21" t="s">
        <v>118</v>
      </c>
      <c r="D15" s="21" t="s">
        <v>149</v>
      </c>
      <c r="E15" s="24" t="s">
        <v>150</v>
      </c>
      <c r="F15" s="32" t="s">
        <v>151</v>
      </c>
      <c r="G15" s="32" t="s">
        <v>31</v>
      </c>
      <c r="H15" s="32" t="s">
        <v>31</v>
      </c>
      <c r="I15" s="33" t="s">
        <v>33</v>
      </c>
      <c r="J15" s="33" t="s">
        <v>152</v>
      </c>
      <c r="K15" s="34" t="s">
        <v>153</v>
      </c>
      <c r="L15" s="34" t="s">
        <v>154</v>
      </c>
      <c r="M15" s="34" t="s">
        <v>38</v>
      </c>
      <c r="N15" s="33" t="s">
        <v>67</v>
      </c>
      <c r="O15" s="33" t="s">
        <v>40</v>
      </c>
    </row>
    <row r="16">
      <c r="B16" s="25"/>
      <c r="C16" s="21" t="s">
        <v>118</v>
      </c>
      <c r="D16" s="21" t="s">
        <v>155</v>
      </c>
      <c r="E16" s="24" t="s">
        <v>156</v>
      </c>
      <c r="F16" s="32" t="s">
        <v>157</v>
      </c>
      <c r="G16" s="32" t="s">
        <v>31</v>
      </c>
      <c r="H16" s="32" t="s">
        <v>31</v>
      </c>
      <c r="I16" s="33" t="s">
        <v>33</v>
      </c>
      <c r="J16" s="33" t="s">
        <v>34</v>
      </c>
      <c r="K16" s="34" t="s">
        <v>158</v>
      </c>
      <c r="L16" s="34" t="s">
        <v>159</v>
      </c>
      <c r="M16" s="34" t="s">
        <v>38</v>
      </c>
      <c r="N16" s="33" t="s">
        <v>67</v>
      </c>
      <c r="O16" s="33" t="s">
        <v>40</v>
      </c>
    </row>
    <row r="17">
      <c r="B17" s="25"/>
      <c r="C17" s="21" t="s">
        <v>118</v>
      </c>
      <c r="D17" s="21" t="s">
        <v>160</v>
      </c>
      <c r="E17" s="24" t="s">
        <v>161</v>
      </c>
      <c r="F17" s="32" t="s">
        <v>162</v>
      </c>
      <c r="G17" s="32" t="s">
        <v>31</v>
      </c>
      <c r="H17" s="32" t="s">
        <v>31</v>
      </c>
      <c r="I17" s="33" t="s">
        <v>33</v>
      </c>
      <c r="J17" s="33" t="s">
        <v>132</v>
      </c>
      <c r="K17" s="34" t="s">
        <v>163</v>
      </c>
      <c r="L17" s="34" t="s">
        <v>164</v>
      </c>
      <c r="M17" s="34" t="s">
        <v>38</v>
      </c>
      <c r="N17" s="33" t="s">
        <v>67</v>
      </c>
      <c r="O17" s="33" t="s">
        <v>40</v>
      </c>
    </row>
    <row r="18">
      <c r="B18" s="25"/>
      <c r="C18" s="21" t="s">
        <v>118</v>
      </c>
      <c r="D18" s="21" t="s">
        <v>165</v>
      </c>
      <c r="E18" s="24" t="s">
        <v>166</v>
      </c>
      <c r="F18" s="32" t="s">
        <v>167</v>
      </c>
      <c r="G18" s="32" t="s">
        <v>31</v>
      </c>
      <c r="H18" s="32" t="s">
        <v>31</v>
      </c>
      <c r="I18" s="33" t="s">
        <v>33</v>
      </c>
      <c r="J18" s="33" t="s">
        <v>132</v>
      </c>
      <c r="K18" s="34" t="s">
        <v>168</v>
      </c>
      <c r="L18" s="34" t="s">
        <v>169</v>
      </c>
      <c r="M18" s="34" t="s">
        <v>38</v>
      </c>
      <c r="N18" s="33" t="s">
        <v>67</v>
      </c>
      <c r="O18" s="33" t="s">
        <v>40</v>
      </c>
    </row>
    <row r="19">
      <c r="B19" s="25"/>
      <c r="C19" s="21" t="s">
        <v>170</v>
      </c>
      <c r="D19" s="21" t="s">
        <v>171</v>
      </c>
      <c r="E19" s="23" t="s">
        <v>172</v>
      </c>
      <c r="F19" s="21" t="s">
        <v>173</v>
      </c>
      <c r="G19" s="32" t="s">
        <v>31</v>
      </c>
      <c r="H19" s="32" t="s">
        <v>31</v>
      </c>
      <c r="I19" s="33" t="s">
        <v>33</v>
      </c>
      <c r="J19" s="33" t="s">
        <v>34</v>
      </c>
      <c r="K19" s="34" t="s">
        <v>174</v>
      </c>
      <c r="L19" s="34" t="s">
        <v>175</v>
      </c>
      <c r="M19" s="34" t="s">
        <v>38</v>
      </c>
      <c r="N19" s="33" t="s">
        <v>67</v>
      </c>
      <c r="O19" s="33" t="s">
        <v>40</v>
      </c>
    </row>
    <row r="20">
      <c r="B20" s="25"/>
      <c r="C20" s="21" t="s">
        <v>170</v>
      </c>
      <c r="D20" s="21" t="s">
        <v>176</v>
      </c>
      <c r="E20" s="23" t="s">
        <v>177</v>
      </c>
      <c r="F20" s="21" t="s">
        <v>178</v>
      </c>
      <c r="G20" s="32" t="s">
        <v>31</v>
      </c>
      <c r="H20" s="32" t="s">
        <v>31</v>
      </c>
      <c r="I20" s="33" t="s">
        <v>33</v>
      </c>
      <c r="J20" s="33" t="s">
        <v>34</v>
      </c>
      <c r="K20" s="34" t="s">
        <v>179</v>
      </c>
      <c r="L20" s="34" t="s">
        <v>180</v>
      </c>
      <c r="M20" s="34" t="s">
        <v>38</v>
      </c>
      <c r="N20" s="33" t="s">
        <v>67</v>
      </c>
      <c r="O20" s="33" t="s">
        <v>40</v>
      </c>
    </row>
    <row r="21">
      <c r="B21" s="25"/>
      <c r="C21" s="21" t="s">
        <v>170</v>
      </c>
      <c r="D21" s="21" t="s">
        <v>181</v>
      </c>
      <c r="E21" s="23" t="s">
        <v>182</v>
      </c>
      <c r="F21" s="21" t="s">
        <v>183</v>
      </c>
      <c r="G21" s="32" t="s">
        <v>31</v>
      </c>
      <c r="H21" s="32" t="s">
        <v>31</v>
      </c>
      <c r="I21" s="33" t="s">
        <v>33</v>
      </c>
      <c r="J21" s="33" t="s">
        <v>34</v>
      </c>
      <c r="K21" s="34" t="s">
        <v>184</v>
      </c>
      <c r="L21" s="34" t="s">
        <v>185</v>
      </c>
      <c r="M21" s="34" t="s">
        <v>38</v>
      </c>
      <c r="N21" s="33" t="s">
        <v>67</v>
      </c>
      <c r="O21" s="33" t="s">
        <v>40</v>
      </c>
    </row>
    <row r="22">
      <c r="B22" s="25"/>
      <c r="C22" s="21" t="s">
        <v>170</v>
      </c>
      <c r="D22" s="21" t="s">
        <v>186</v>
      </c>
      <c r="E22" s="23" t="s">
        <v>187</v>
      </c>
      <c r="F22" s="21" t="s">
        <v>188</v>
      </c>
      <c r="G22" s="32" t="s">
        <v>31</v>
      </c>
      <c r="H22" s="32" t="s">
        <v>31</v>
      </c>
      <c r="I22" s="33" t="s">
        <v>33</v>
      </c>
      <c r="J22" s="33" t="s">
        <v>34</v>
      </c>
      <c r="K22" s="34" t="s">
        <v>189</v>
      </c>
      <c r="L22" s="34" t="s">
        <v>190</v>
      </c>
      <c r="M22" s="34" t="s">
        <v>38</v>
      </c>
      <c r="N22" s="33" t="s">
        <v>67</v>
      </c>
      <c r="O22" s="33" t="s">
        <v>40</v>
      </c>
    </row>
    <row r="23">
      <c r="B23" s="25"/>
      <c r="C23" s="21" t="s">
        <v>170</v>
      </c>
      <c r="D23" s="21" t="s">
        <v>191</v>
      </c>
      <c r="E23" s="23" t="s">
        <v>192</v>
      </c>
      <c r="F23" s="21" t="s">
        <v>193</v>
      </c>
      <c r="G23" s="32" t="s">
        <v>31</v>
      </c>
      <c r="H23" s="32" t="s">
        <v>31</v>
      </c>
      <c r="I23" s="33" t="s">
        <v>33</v>
      </c>
      <c r="J23" s="33" t="s">
        <v>34</v>
      </c>
      <c r="K23" s="34" t="s">
        <v>194</v>
      </c>
      <c r="L23" s="34" t="s">
        <v>195</v>
      </c>
      <c r="M23" s="34" t="s">
        <v>38</v>
      </c>
      <c r="N23" s="33" t="s">
        <v>67</v>
      </c>
      <c r="O23" s="33" t="s">
        <v>40</v>
      </c>
    </row>
    <row r="24">
      <c r="B24" s="26"/>
      <c r="C24" s="21" t="s">
        <v>170</v>
      </c>
      <c r="D24" s="21" t="s">
        <v>196</v>
      </c>
      <c r="E24" s="23" t="s">
        <v>197</v>
      </c>
      <c r="F24" s="21" t="s">
        <v>198</v>
      </c>
      <c r="G24" s="32" t="s">
        <v>31</v>
      </c>
      <c r="H24" s="32" t="s">
        <v>31</v>
      </c>
      <c r="I24" s="33" t="s">
        <v>33</v>
      </c>
      <c r="J24" s="33" t="s">
        <v>34</v>
      </c>
      <c r="K24" s="34" t="s">
        <v>199</v>
      </c>
      <c r="L24" s="34" t="s">
        <v>200</v>
      </c>
      <c r="M24" s="34" t="s">
        <v>38</v>
      </c>
      <c r="N24" s="33" t="s">
        <v>67</v>
      </c>
      <c r="O24" s="33" t="s">
        <v>40</v>
      </c>
    </row>
    <row r="25">
      <c r="B25" s="20" t="s">
        <v>201</v>
      </c>
      <c r="C25" s="21" t="s">
        <v>202</v>
      </c>
      <c r="D25" s="21" t="s">
        <v>203</v>
      </c>
      <c r="E25" s="23" t="s">
        <v>204</v>
      </c>
      <c r="F25" s="32" t="s">
        <v>205</v>
      </c>
      <c r="G25" s="32" t="s">
        <v>31</v>
      </c>
      <c r="H25" s="32" t="s">
        <v>31</v>
      </c>
      <c r="I25" s="33" t="s">
        <v>33</v>
      </c>
      <c r="J25" s="33" t="s">
        <v>34</v>
      </c>
      <c r="K25" s="34" t="s">
        <v>206</v>
      </c>
      <c r="L25" s="34" t="s">
        <v>207</v>
      </c>
      <c r="M25" s="34" t="s">
        <v>38</v>
      </c>
      <c r="N25" s="33" t="s">
        <v>67</v>
      </c>
      <c r="O25" s="33" t="s">
        <v>40</v>
      </c>
    </row>
    <row r="26">
      <c r="B26" s="25"/>
      <c r="C26" s="21" t="s">
        <v>202</v>
      </c>
      <c r="D26" s="21" t="s">
        <v>208</v>
      </c>
      <c r="E26" s="23" t="s">
        <v>209</v>
      </c>
      <c r="F26" s="32" t="s">
        <v>210</v>
      </c>
      <c r="G26" s="32" t="s">
        <v>31</v>
      </c>
      <c r="H26" s="32" t="s">
        <v>31</v>
      </c>
      <c r="I26" s="33" t="s">
        <v>33</v>
      </c>
      <c r="J26" s="33" t="s">
        <v>34</v>
      </c>
      <c r="K26" s="34" t="s">
        <v>211</v>
      </c>
      <c r="L26" s="34" t="s">
        <v>212</v>
      </c>
      <c r="M26" s="34" t="s">
        <v>38</v>
      </c>
      <c r="N26" s="33" t="s">
        <v>67</v>
      </c>
      <c r="O26" s="33" t="s">
        <v>40</v>
      </c>
    </row>
    <row r="27">
      <c r="B27" s="25"/>
      <c r="C27" s="21" t="s">
        <v>202</v>
      </c>
      <c r="D27" s="21" t="s">
        <v>213</v>
      </c>
      <c r="E27" s="23" t="s">
        <v>214</v>
      </c>
      <c r="F27" s="32" t="s">
        <v>215</v>
      </c>
      <c r="G27" s="32" t="s">
        <v>31</v>
      </c>
      <c r="H27" s="32" t="s">
        <v>31</v>
      </c>
      <c r="I27" s="33" t="s">
        <v>33</v>
      </c>
      <c r="J27" s="33" t="s">
        <v>34</v>
      </c>
      <c r="K27" s="34" t="s">
        <v>216</v>
      </c>
      <c r="L27" s="34" t="s">
        <v>216</v>
      </c>
      <c r="M27" s="34" t="s">
        <v>38</v>
      </c>
      <c r="N27" s="33" t="s">
        <v>67</v>
      </c>
      <c r="O27" s="33" t="s">
        <v>40</v>
      </c>
    </row>
    <row r="28">
      <c r="B28" s="25"/>
      <c r="C28" s="21" t="s">
        <v>202</v>
      </c>
      <c r="D28" s="21" t="s">
        <v>217</v>
      </c>
      <c r="E28" s="23" t="s">
        <v>218</v>
      </c>
      <c r="F28" s="32" t="s">
        <v>219</v>
      </c>
      <c r="G28" s="32" t="s">
        <v>31</v>
      </c>
      <c r="H28" s="32" t="s">
        <v>31</v>
      </c>
      <c r="I28" s="33" t="s">
        <v>33</v>
      </c>
      <c r="J28" s="33" t="s">
        <v>132</v>
      </c>
      <c r="K28" s="34" t="s">
        <v>220</v>
      </c>
      <c r="L28" s="34" t="s">
        <v>221</v>
      </c>
      <c r="M28" s="34" t="s">
        <v>38</v>
      </c>
      <c r="N28" s="33" t="s">
        <v>67</v>
      </c>
      <c r="O28" s="33" t="s">
        <v>40</v>
      </c>
    </row>
    <row r="29">
      <c r="B29" s="26"/>
      <c r="C29" s="21" t="s">
        <v>202</v>
      </c>
      <c r="D29" s="21" t="s">
        <v>222</v>
      </c>
      <c r="E29" s="23" t="s">
        <v>223</v>
      </c>
      <c r="F29" s="32" t="s">
        <v>224</v>
      </c>
      <c r="G29" s="32" t="s">
        <v>31</v>
      </c>
      <c r="H29" s="32" t="s">
        <v>31</v>
      </c>
      <c r="I29" s="33" t="s">
        <v>33</v>
      </c>
      <c r="J29" s="33" t="s">
        <v>34</v>
      </c>
      <c r="K29" s="34" t="s">
        <v>225</v>
      </c>
      <c r="L29" s="34" t="s">
        <v>225</v>
      </c>
      <c r="M29" s="34" t="s">
        <v>38</v>
      </c>
      <c r="N29" s="33" t="s">
        <v>67</v>
      </c>
      <c r="O29" s="33" t="s">
        <v>40</v>
      </c>
    </row>
    <row r="30">
      <c r="B30" s="20" t="s">
        <v>226</v>
      </c>
      <c r="C30" s="21" t="s">
        <v>27</v>
      </c>
      <c r="D30" s="21" t="s">
        <v>227</v>
      </c>
      <c r="E30" s="23" t="s">
        <v>228</v>
      </c>
      <c r="F30" s="21" t="s">
        <v>229</v>
      </c>
      <c r="G30" s="32" t="s">
        <v>31</v>
      </c>
      <c r="H30" s="32" t="s">
        <v>31</v>
      </c>
      <c r="I30" s="33" t="s">
        <v>33</v>
      </c>
      <c r="J30" s="33" t="s">
        <v>34</v>
      </c>
      <c r="K30" s="34" t="s">
        <v>230</v>
      </c>
      <c r="L30" s="34" t="s">
        <v>231</v>
      </c>
      <c r="M30" s="34" t="s">
        <v>38</v>
      </c>
      <c r="N30" s="33" t="s">
        <v>67</v>
      </c>
      <c r="O30" s="33" t="s">
        <v>40</v>
      </c>
    </row>
    <row r="31">
      <c r="B31" s="26"/>
      <c r="C31" s="21" t="s">
        <v>27</v>
      </c>
      <c r="D31" s="21" t="s">
        <v>232</v>
      </c>
      <c r="E31" s="23" t="s">
        <v>233</v>
      </c>
      <c r="F31" s="21" t="s">
        <v>234</v>
      </c>
      <c r="G31" s="32" t="s">
        <v>31</v>
      </c>
      <c r="H31" s="32" t="s">
        <v>31</v>
      </c>
      <c r="I31" s="33" t="s">
        <v>33</v>
      </c>
      <c r="J31" s="33" t="s">
        <v>34</v>
      </c>
      <c r="K31" s="34" t="s">
        <v>235</v>
      </c>
      <c r="L31" s="34" t="s">
        <v>236</v>
      </c>
      <c r="M31" s="34" t="s">
        <v>38</v>
      </c>
      <c r="N31" s="33" t="s">
        <v>67</v>
      </c>
      <c r="O31" s="33" t="s">
        <v>40</v>
      </c>
    </row>
    <row r="32">
      <c r="B32" s="20" t="s">
        <v>237</v>
      </c>
      <c r="C32" s="21"/>
      <c r="D32" s="21"/>
      <c r="E32" s="35" t="s">
        <v>238</v>
      </c>
      <c r="F32" s="21" t="s">
        <v>239</v>
      </c>
      <c r="G32" s="32" t="s">
        <v>31</v>
      </c>
      <c r="H32" s="32" t="s">
        <v>31</v>
      </c>
      <c r="I32" s="33" t="s">
        <v>33</v>
      </c>
      <c r="J32" s="33" t="s">
        <v>132</v>
      </c>
      <c r="K32" s="36" t="s">
        <v>240</v>
      </c>
      <c r="L32" s="36" t="s">
        <v>241</v>
      </c>
      <c r="M32" s="34" t="s">
        <v>38</v>
      </c>
      <c r="N32" s="33" t="s">
        <v>67</v>
      </c>
      <c r="O32" s="33" t="s">
        <v>40</v>
      </c>
    </row>
    <row r="33">
      <c r="B33" s="25"/>
      <c r="C33" s="21" t="s">
        <v>242</v>
      </c>
      <c r="D33" s="21" t="s">
        <v>243</v>
      </c>
      <c r="E33" s="23" t="s">
        <v>244</v>
      </c>
      <c r="F33" s="21" t="s">
        <v>245</v>
      </c>
      <c r="G33" s="32" t="s">
        <v>31</v>
      </c>
      <c r="H33" s="32" t="s">
        <v>31</v>
      </c>
      <c r="I33" s="33" t="s">
        <v>33</v>
      </c>
      <c r="J33" s="33" t="s">
        <v>132</v>
      </c>
      <c r="K33" s="37" t="s">
        <v>246</v>
      </c>
      <c r="L33" s="37" t="s">
        <v>247</v>
      </c>
      <c r="M33" s="37" t="s">
        <v>38</v>
      </c>
      <c r="N33" s="33" t="s">
        <v>67</v>
      </c>
      <c r="O33" s="33" t="s">
        <v>40</v>
      </c>
    </row>
    <row r="34">
      <c r="B34" s="25"/>
      <c r="C34" s="21" t="s">
        <v>248</v>
      </c>
      <c r="D34" s="21" t="s">
        <v>249</v>
      </c>
      <c r="E34" s="23" t="s">
        <v>250</v>
      </c>
      <c r="F34" s="21" t="s">
        <v>251</v>
      </c>
      <c r="G34" s="32" t="s">
        <v>31</v>
      </c>
      <c r="H34" s="32" t="s">
        <v>31</v>
      </c>
      <c r="I34" s="33" t="s">
        <v>33</v>
      </c>
      <c r="J34" s="33" t="s">
        <v>132</v>
      </c>
      <c r="K34" s="37" t="s">
        <v>252</v>
      </c>
      <c r="L34" s="37" t="s">
        <v>253</v>
      </c>
      <c r="M34" s="37" t="s">
        <v>38</v>
      </c>
      <c r="N34" s="33" t="s">
        <v>67</v>
      </c>
      <c r="O34" s="33" t="s">
        <v>40</v>
      </c>
    </row>
    <row r="35">
      <c r="B35" s="25"/>
      <c r="C35" s="21" t="s">
        <v>254</v>
      </c>
      <c r="D35" s="21" t="s">
        <v>255</v>
      </c>
      <c r="E35" s="23" t="s">
        <v>256</v>
      </c>
      <c r="F35" s="21" t="s">
        <v>257</v>
      </c>
      <c r="G35" s="32" t="s">
        <v>31</v>
      </c>
      <c r="H35" s="32" t="s">
        <v>31</v>
      </c>
      <c r="I35" s="33" t="s">
        <v>33</v>
      </c>
      <c r="J35" s="33" t="s">
        <v>132</v>
      </c>
      <c r="K35" s="37" t="s">
        <v>258</v>
      </c>
      <c r="L35" s="37" t="s">
        <v>259</v>
      </c>
      <c r="M35" s="37" t="s">
        <v>260</v>
      </c>
      <c r="N35" s="33" t="s">
        <v>67</v>
      </c>
      <c r="O35" s="33" t="s">
        <v>261</v>
      </c>
    </row>
    <row r="36">
      <c r="B36" s="25"/>
      <c r="C36" s="21" t="s">
        <v>254</v>
      </c>
      <c r="D36" s="21" t="s">
        <v>262</v>
      </c>
      <c r="E36" s="23" t="s">
        <v>263</v>
      </c>
      <c r="F36" s="21" t="s">
        <v>264</v>
      </c>
      <c r="G36" s="32" t="s">
        <v>31</v>
      </c>
      <c r="H36" s="32" t="s">
        <v>31</v>
      </c>
      <c r="I36" s="33" t="s">
        <v>33</v>
      </c>
      <c r="J36" s="33" t="s">
        <v>34</v>
      </c>
      <c r="K36" s="37" t="s">
        <v>265</v>
      </c>
      <c r="L36" s="37" t="s">
        <v>266</v>
      </c>
      <c r="M36" s="37" t="s">
        <v>38</v>
      </c>
      <c r="N36" s="33" t="s">
        <v>67</v>
      </c>
      <c r="O36" s="33" t="s">
        <v>40</v>
      </c>
    </row>
    <row r="37">
      <c r="B37" s="25"/>
      <c r="C37" s="21" t="s">
        <v>267</v>
      </c>
      <c r="D37" s="21" t="s">
        <v>268</v>
      </c>
      <c r="E37" s="23" t="s">
        <v>269</v>
      </c>
      <c r="F37" s="38" t="s">
        <v>270</v>
      </c>
      <c r="G37" s="32" t="s">
        <v>31</v>
      </c>
      <c r="H37" s="32" t="s">
        <v>31</v>
      </c>
      <c r="I37" s="33" t="s">
        <v>103</v>
      </c>
      <c r="J37" s="33" t="s">
        <v>132</v>
      </c>
      <c r="K37" s="37" t="s">
        <v>271</v>
      </c>
      <c r="L37" s="37" t="s">
        <v>259</v>
      </c>
      <c r="M37" s="37" t="s">
        <v>260</v>
      </c>
      <c r="N37" s="33" t="s">
        <v>67</v>
      </c>
      <c r="O37" s="33" t="s">
        <v>261</v>
      </c>
    </row>
    <row r="38">
      <c r="B38" s="25"/>
      <c r="C38" s="21" t="s">
        <v>267</v>
      </c>
      <c r="D38" s="21" t="s">
        <v>272</v>
      </c>
      <c r="E38" s="23" t="s">
        <v>273</v>
      </c>
      <c r="F38" s="21" t="s">
        <v>274</v>
      </c>
      <c r="G38" s="32" t="s">
        <v>31</v>
      </c>
      <c r="H38" s="32" t="s">
        <v>31</v>
      </c>
      <c r="I38" s="33" t="s">
        <v>103</v>
      </c>
      <c r="J38" s="33" t="s">
        <v>34</v>
      </c>
      <c r="K38" s="37" t="s">
        <v>275</v>
      </c>
      <c r="L38" s="37" t="s">
        <v>259</v>
      </c>
      <c r="M38" s="37" t="s">
        <v>260</v>
      </c>
      <c r="N38" s="33" t="s">
        <v>67</v>
      </c>
      <c r="O38" s="33" t="s">
        <v>261</v>
      </c>
    </row>
    <row r="39">
      <c r="B39" s="26"/>
      <c r="C39" s="21" t="s">
        <v>267</v>
      </c>
      <c r="D39" s="21" t="s">
        <v>276</v>
      </c>
      <c r="E39" s="23" t="s">
        <v>277</v>
      </c>
      <c r="F39" s="21" t="s">
        <v>274</v>
      </c>
      <c r="G39" s="32" t="s">
        <v>31</v>
      </c>
      <c r="H39" s="32" t="s">
        <v>31</v>
      </c>
      <c r="I39" s="33" t="s">
        <v>103</v>
      </c>
      <c r="J39" s="33" t="s">
        <v>34</v>
      </c>
      <c r="K39" s="37" t="s">
        <v>278</v>
      </c>
      <c r="L39" s="37" t="s">
        <v>259</v>
      </c>
      <c r="M39" s="37" t="s">
        <v>260</v>
      </c>
      <c r="N39" s="33" t="s">
        <v>67</v>
      </c>
      <c r="O39" s="33" t="s">
        <v>261</v>
      </c>
    </row>
    <row r="40">
      <c r="B40" s="39" t="s">
        <v>279</v>
      </c>
      <c r="C40" s="21" t="s">
        <v>280</v>
      </c>
      <c r="D40" s="21" t="s">
        <v>281</v>
      </c>
      <c r="E40" s="23" t="s">
        <v>282</v>
      </c>
      <c r="F40" s="21" t="s">
        <v>274</v>
      </c>
      <c r="G40" s="21" t="s">
        <v>31</v>
      </c>
      <c r="H40" s="21" t="s">
        <v>31</v>
      </c>
      <c r="I40" s="33" t="s">
        <v>72</v>
      </c>
      <c r="J40" s="33" t="s">
        <v>132</v>
      </c>
      <c r="K40" s="37" t="s">
        <v>283</v>
      </c>
      <c r="L40" s="37" t="s">
        <v>259</v>
      </c>
      <c r="M40" s="37" t="s">
        <v>260</v>
      </c>
      <c r="N40" s="33" t="s">
        <v>67</v>
      </c>
      <c r="O40" s="33" t="s">
        <v>261</v>
      </c>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sheetData>
  <autoFilter ref="$C$8:$O$32"/>
  <mergeCells count="5">
    <mergeCell ref="B9:B24"/>
    <mergeCell ref="B25:B29"/>
    <mergeCell ref="B30:B31"/>
    <mergeCell ref="B7:O7"/>
    <mergeCell ref="B32:B39"/>
  </mergeCells>
  <dataValidations>
    <dataValidation type="list" allowBlank="1" showErrorMessage="1" sqref="N9:N40">
      <formula1>"&lt;A automatizar?&gt;,To be automated,Manual testing only,Automated test"</formula1>
    </dataValidation>
    <dataValidation type="list" allowBlank="1" showErrorMessage="1" sqref="O9:O40">
      <formula1>"Draft,Pendiente,En curso,Realizado"</formula1>
    </dataValidation>
    <dataValidation type="list" allowBlank="1" showErrorMessage="1" sqref="M9:M40">
      <formula1>"Resultado obtenido,Pass,Fail,Not run"</formula1>
    </dataValidation>
    <dataValidation type="list" allowBlank="1" showErrorMessage="1" sqref="J9:J40">
      <formula1>"&lt;Severidad&gt;,SEV 1,SEV 2,SEV 3,SEV 4,SEV 5"</formula1>
    </dataValidation>
    <dataValidation type="list" allowBlank="1" showInputMessage="1" showErrorMessage="1" prompt="Haz clic e introduce un valor de la lista de elementos" sqref="I9:I40">
      <formula1>"&lt;Prioridad&gt;,Alta,Media,Baja,Trivial"</formula1>
    </dataValidation>
  </dataValidations>
  <hyperlinks>
    <hyperlink r:id="rId1" ref="F3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customWidth="1" min="1" max="1" width="5.38"/>
    <col customWidth="1" min="3" max="3" width="14.63"/>
    <col customWidth="1" min="5" max="5" width="22.38"/>
    <col customWidth="1" min="8" max="8" width="20.0"/>
    <col customWidth="1" min="10" max="10" width="20.88"/>
  </cols>
  <sheetData>
    <row r="2">
      <c r="B2" s="15" t="s">
        <v>284</v>
      </c>
      <c r="C2" s="16"/>
      <c r="D2" s="16"/>
      <c r="E2" s="16"/>
      <c r="F2" s="16"/>
      <c r="G2" s="16"/>
      <c r="H2" s="16"/>
      <c r="I2" s="16"/>
      <c r="J2" s="16"/>
      <c r="K2" s="17"/>
    </row>
    <row r="3">
      <c r="B3" s="40"/>
      <c r="C3" s="8"/>
      <c r="D3" s="41"/>
      <c r="E3" s="41"/>
      <c r="F3" s="41"/>
      <c r="G3" s="41"/>
      <c r="H3" s="41"/>
      <c r="I3" s="41"/>
      <c r="J3" s="41"/>
      <c r="K3" s="42"/>
    </row>
    <row r="4">
      <c r="B4" s="43"/>
      <c r="C4" s="44" t="s">
        <v>285</v>
      </c>
      <c r="D4" s="45"/>
      <c r="E4" s="45"/>
      <c r="F4" s="45"/>
      <c r="G4" s="45"/>
      <c r="H4" s="45"/>
      <c r="I4" s="45"/>
      <c r="J4" s="45"/>
      <c r="K4" s="46"/>
    </row>
    <row r="5">
      <c r="B5" s="43"/>
      <c r="C5" s="33" t="s">
        <v>2</v>
      </c>
      <c r="D5" s="47"/>
      <c r="E5" s="45"/>
      <c r="F5" s="45"/>
      <c r="G5" s="45"/>
      <c r="H5" s="45"/>
      <c r="I5" s="45"/>
      <c r="J5" s="45"/>
      <c r="K5" s="46"/>
    </row>
    <row r="6">
      <c r="B6" s="43"/>
      <c r="C6" s="48"/>
      <c r="D6" s="45"/>
      <c r="E6" s="45"/>
      <c r="F6" s="45"/>
      <c r="G6" s="45"/>
      <c r="H6" s="45"/>
      <c r="I6" s="45"/>
      <c r="J6" s="45"/>
      <c r="K6" s="46"/>
    </row>
    <row r="7">
      <c r="B7" s="43"/>
      <c r="C7" s="44" t="s">
        <v>286</v>
      </c>
      <c r="D7" s="45"/>
      <c r="E7" s="45"/>
      <c r="F7" s="45"/>
      <c r="G7" s="45"/>
      <c r="H7" s="45"/>
      <c r="I7" s="45"/>
      <c r="J7" s="44" t="s">
        <v>287</v>
      </c>
      <c r="K7" s="46"/>
    </row>
    <row r="8" ht="18.0" customHeight="1">
      <c r="B8" s="43"/>
      <c r="C8" s="49" t="str">
        <f>IFERROR(VLOOKUP(C5, Frontend!D:E, 2, FALSE), IFERROR(VLOOKUP(C5, Backend!D:E, 2, FALSE), "&lt;Titulo&gt;"))
</f>
        <v>&lt;Titulo&gt;</v>
      </c>
      <c r="D8" s="16"/>
      <c r="E8" s="16"/>
      <c r="F8" s="16"/>
      <c r="G8" s="16"/>
      <c r="H8" s="17"/>
      <c r="I8" s="50"/>
      <c r="J8" s="33" t="s">
        <v>108</v>
      </c>
      <c r="K8" s="46"/>
    </row>
    <row r="9">
      <c r="B9" s="43"/>
      <c r="C9" s="45"/>
      <c r="D9" s="45"/>
      <c r="E9" s="45"/>
      <c r="F9" s="45"/>
      <c r="G9" s="45"/>
      <c r="H9" s="45"/>
      <c r="I9" s="45"/>
      <c r="J9" s="45"/>
      <c r="K9" s="46"/>
    </row>
    <row r="10">
      <c r="B10" s="43"/>
      <c r="C10" s="51" t="s">
        <v>288</v>
      </c>
      <c r="D10" s="16"/>
      <c r="E10" s="16"/>
      <c r="F10" s="16"/>
      <c r="G10" s="16"/>
      <c r="H10" s="16"/>
      <c r="I10" s="16"/>
      <c r="J10" s="17"/>
      <c r="K10" s="46"/>
    </row>
    <row r="11">
      <c r="B11" s="43"/>
      <c r="C11" s="52" t="s">
        <v>289</v>
      </c>
      <c r="D11" s="53"/>
      <c r="E11" s="53"/>
      <c r="F11" s="53"/>
      <c r="G11" s="53"/>
      <c r="H11" s="53"/>
      <c r="I11" s="53"/>
      <c r="J11" s="54"/>
      <c r="K11" s="46"/>
    </row>
    <row r="12">
      <c r="B12" s="43"/>
      <c r="C12" s="55"/>
      <c r="J12" s="56"/>
      <c r="K12" s="46"/>
    </row>
    <row r="13">
      <c r="B13" s="43"/>
      <c r="C13" s="55"/>
      <c r="J13" s="56"/>
      <c r="K13" s="46"/>
    </row>
    <row r="14">
      <c r="B14" s="43"/>
      <c r="C14" s="57"/>
      <c r="D14" s="58"/>
      <c r="E14" s="58"/>
      <c r="F14" s="58"/>
      <c r="G14" s="58"/>
      <c r="H14" s="58"/>
      <c r="I14" s="58"/>
      <c r="J14" s="59"/>
      <c r="K14" s="46"/>
    </row>
    <row r="15">
      <c r="B15" s="43"/>
      <c r="C15" s="45"/>
      <c r="D15" s="45"/>
      <c r="E15" s="45"/>
      <c r="F15" s="45"/>
      <c r="G15" s="45"/>
      <c r="H15" s="45"/>
      <c r="I15" s="45"/>
      <c r="J15" s="45"/>
      <c r="K15" s="46"/>
    </row>
    <row r="16">
      <c r="B16" s="43"/>
      <c r="C16" s="44" t="s">
        <v>290</v>
      </c>
      <c r="D16" s="45"/>
      <c r="E16" s="45"/>
      <c r="F16" s="45"/>
      <c r="G16" s="45"/>
      <c r="H16" s="44" t="s">
        <v>19</v>
      </c>
      <c r="I16" s="50"/>
      <c r="J16" s="44" t="s">
        <v>18</v>
      </c>
      <c r="K16" s="46"/>
    </row>
    <row r="17">
      <c r="B17" s="43"/>
      <c r="C17" s="60" t="s">
        <v>291</v>
      </c>
      <c r="D17" s="16"/>
      <c r="E17" s="17"/>
      <c r="F17" s="45"/>
      <c r="G17" s="61"/>
      <c r="H17" s="33" t="s">
        <v>104</v>
      </c>
      <c r="I17" s="61"/>
      <c r="J17" s="33" t="s">
        <v>292</v>
      </c>
      <c r="K17" s="46"/>
    </row>
    <row r="18">
      <c r="B18" s="43"/>
      <c r="C18" s="45"/>
      <c r="D18" s="45"/>
      <c r="E18" s="45"/>
      <c r="F18" s="45"/>
      <c r="G18" s="45"/>
      <c r="H18" s="45"/>
      <c r="I18" s="45"/>
      <c r="J18" s="45"/>
      <c r="K18" s="46"/>
    </row>
    <row r="19">
      <c r="B19" s="43"/>
      <c r="C19" s="44" t="s">
        <v>293</v>
      </c>
      <c r="D19" s="45"/>
      <c r="E19" s="45"/>
      <c r="F19" s="45"/>
      <c r="G19" s="45"/>
      <c r="H19" s="44" t="s">
        <v>294</v>
      </c>
      <c r="I19" s="50"/>
      <c r="J19" s="44" t="s">
        <v>295</v>
      </c>
      <c r="K19" s="46"/>
    </row>
    <row r="20">
      <c r="B20" s="43"/>
      <c r="C20" s="60" t="s">
        <v>296</v>
      </c>
      <c r="D20" s="16"/>
      <c r="E20" s="17"/>
      <c r="F20" s="45"/>
      <c r="G20" s="61"/>
      <c r="H20" s="33" t="s">
        <v>297</v>
      </c>
      <c r="I20" s="61"/>
      <c r="J20" s="33" t="s">
        <v>298</v>
      </c>
      <c r="K20" s="46"/>
    </row>
    <row r="21">
      <c r="B21" s="43"/>
      <c r="C21" s="45"/>
      <c r="D21" s="45"/>
      <c r="E21" s="45"/>
      <c r="F21" s="45"/>
      <c r="G21" s="45"/>
      <c r="H21" s="45"/>
      <c r="I21" s="45"/>
      <c r="J21" s="45"/>
      <c r="K21" s="46"/>
    </row>
    <row r="22">
      <c r="B22" s="43"/>
      <c r="C22" s="44" t="s">
        <v>7</v>
      </c>
      <c r="D22" s="50"/>
      <c r="E22" s="44" t="s">
        <v>299</v>
      </c>
      <c r="F22" s="45"/>
      <c r="G22" s="45"/>
      <c r="H22" s="62" t="s">
        <v>300</v>
      </c>
      <c r="I22" s="16"/>
      <c r="J22" s="17"/>
      <c r="K22" s="46"/>
    </row>
    <row r="23">
      <c r="B23" s="43"/>
      <c r="C23" s="33" t="s">
        <v>301</v>
      </c>
      <c r="D23" s="61"/>
      <c r="E23" s="33" t="s">
        <v>302</v>
      </c>
      <c r="F23" s="45"/>
      <c r="G23" s="61"/>
      <c r="H23" s="60" t="s">
        <v>107</v>
      </c>
      <c r="I23" s="16"/>
      <c r="J23" s="17"/>
      <c r="K23" s="46"/>
    </row>
    <row r="24">
      <c r="B24" s="43"/>
      <c r="C24" s="45"/>
      <c r="D24" s="45"/>
      <c r="E24" s="45"/>
      <c r="F24" s="45"/>
      <c r="G24" s="45"/>
      <c r="H24" s="45"/>
      <c r="I24" s="45"/>
      <c r="J24" s="45"/>
      <c r="K24" s="46"/>
    </row>
    <row r="25">
      <c r="B25" s="43"/>
      <c r="C25" s="51" t="s">
        <v>303</v>
      </c>
      <c r="D25" s="16"/>
      <c r="E25" s="16"/>
      <c r="F25" s="16"/>
      <c r="G25" s="16"/>
      <c r="H25" s="16"/>
      <c r="I25" s="16"/>
      <c r="J25" s="17"/>
      <c r="K25" s="46"/>
    </row>
    <row r="26">
      <c r="B26" s="43"/>
      <c r="C26" s="51" t="s">
        <v>304</v>
      </c>
      <c r="D26" s="16"/>
      <c r="E26" s="16"/>
      <c r="F26" s="17"/>
      <c r="G26" s="51" t="s">
        <v>305</v>
      </c>
      <c r="H26" s="16"/>
      <c r="I26" s="16"/>
      <c r="J26" s="17"/>
      <c r="K26" s="46"/>
    </row>
    <row r="27">
      <c r="B27" s="43"/>
      <c r="C27" s="63" t="s">
        <v>306</v>
      </c>
      <c r="D27" s="53"/>
      <c r="E27" s="53"/>
      <c r="F27" s="54"/>
      <c r="G27" s="63" t="s">
        <v>307</v>
      </c>
      <c r="H27" s="53"/>
      <c r="I27" s="53"/>
      <c r="J27" s="54"/>
      <c r="K27" s="46"/>
    </row>
    <row r="28">
      <c r="B28" s="43"/>
      <c r="C28" s="55"/>
      <c r="F28" s="56"/>
      <c r="G28" s="55"/>
      <c r="J28" s="56"/>
      <c r="K28" s="46"/>
    </row>
    <row r="29">
      <c r="B29" s="43"/>
      <c r="C29" s="55"/>
      <c r="F29" s="56"/>
      <c r="G29" s="55"/>
      <c r="J29" s="56"/>
      <c r="K29" s="46"/>
    </row>
    <row r="30">
      <c r="B30" s="43"/>
      <c r="C30" s="57"/>
      <c r="D30" s="58"/>
      <c r="E30" s="58"/>
      <c r="F30" s="59"/>
      <c r="G30" s="57"/>
      <c r="H30" s="58"/>
      <c r="I30" s="58"/>
      <c r="J30" s="59"/>
      <c r="K30" s="46"/>
    </row>
    <row r="31">
      <c r="B31" s="43"/>
      <c r="C31" s="64"/>
      <c r="K31" s="46"/>
    </row>
    <row r="32">
      <c r="B32" s="43"/>
      <c r="C32" s="51" t="s">
        <v>15</v>
      </c>
      <c r="D32" s="16"/>
      <c r="E32" s="16"/>
      <c r="F32" s="16"/>
      <c r="G32" s="16"/>
      <c r="H32" s="16"/>
      <c r="I32" s="16"/>
      <c r="J32" s="17"/>
      <c r="K32" s="46"/>
    </row>
    <row r="33">
      <c r="B33" s="43"/>
      <c r="C33" s="63" t="s">
        <v>308</v>
      </c>
      <c r="D33" s="53"/>
      <c r="E33" s="53"/>
      <c r="F33" s="53"/>
      <c r="G33" s="53"/>
      <c r="H33" s="53"/>
      <c r="I33" s="53"/>
      <c r="J33" s="54"/>
      <c r="K33" s="46"/>
    </row>
    <row r="34">
      <c r="B34" s="43"/>
      <c r="C34" s="55"/>
      <c r="J34" s="56"/>
      <c r="K34" s="46"/>
    </row>
    <row r="35">
      <c r="B35" s="43"/>
      <c r="C35" s="55"/>
      <c r="J35" s="56"/>
      <c r="K35" s="46"/>
    </row>
    <row r="36">
      <c r="B36" s="43"/>
      <c r="C36" s="65"/>
      <c r="D36" s="65"/>
      <c r="E36" s="65"/>
      <c r="F36" s="65"/>
      <c r="G36" s="65"/>
      <c r="H36" s="65"/>
      <c r="I36" s="65"/>
      <c r="J36" s="65"/>
      <c r="K36" s="46"/>
    </row>
    <row r="37">
      <c r="B37" s="43"/>
      <c r="C37" s="51" t="s">
        <v>115</v>
      </c>
      <c r="D37" s="16"/>
      <c r="E37" s="16"/>
      <c r="F37" s="16"/>
      <c r="G37" s="16"/>
      <c r="H37" s="16"/>
      <c r="I37" s="16"/>
      <c r="J37" s="17"/>
      <c r="K37" s="46"/>
    </row>
    <row r="38">
      <c r="B38" s="43"/>
      <c r="C38" s="66" t="s">
        <v>309</v>
      </c>
      <c r="D38" s="67" t="s">
        <v>310</v>
      </c>
      <c r="E38" s="17"/>
      <c r="F38" s="67" t="s">
        <v>311</v>
      </c>
      <c r="G38" s="17"/>
      <c r="H38" s="67" t="s">
        <v>312</v>
      </c>
      <c r="I38" s="17"/>
      <c r="J38" s="66" t="s">
        <v>313</v>
      </c>
      <c r="K38" s="46"/>
    </row>
    <row r="39">
      <c r="B39" s="43"/>
      <c r="C39" s="33">
        <v>1.0</v>
      </c>
      <c r="D39" s="60"/>
      <c r="E39" s="17"/>
      <c r="F39" s="60"/>
      <c r="G39" s="17"/>
      <c r="H39" s="60"/>
      <c r="I39" s="17"/>
      <c r="J39" s="33"/>
      <c r="K39" s="46"/>
    </row>
    <row r="40">
      <c r="B40" s="43"/>
      <c r="C40" s="33">
        <v>2.0</v>
      </c>
      <c r="D40" s="60"/>
      <c r="E40" s="17"/>
      <c r="F40" s="60"/>
      <c r="G40" s="17"/>
      <c r="H40" s="60"/>
      <c r="I40" s="17"/>
      <c r="J40" s="33"/>
      <c r="K40" s="46"/>
    </row>
    <row r="41">
      <c r="B41" s="43"/>
      <c r="C41" s="68"/>
      <c r="D41" s="68"/>
      <c r="E41" s="68"/>
      <c r="F41" s="68"/>
      <c r="G41" s="68"/>
      <c r="H41" s="68"/>
      <c r="I41" s="68"/>
      <c r="J41" s="68"/>
      <c r="K41" s="46"/>
    </row>
    <row r="42">
      <c r="B42" s="69"/>
      <c r="C42" s="45"/>
      <c r="D42" s="45"/>
      <c r="E42" s="45"/>
      <c r="F42" s="45"/>
      <c r="G42" s="45"/>
      <c r="H42" s="45"/>
      <c r="I42" s="45"/>
      <c r="J42" s="45"/>
      <c r="K42" s="70"/>
    </row>
    <row r="43">
      <c r="B43" s="69"/>
      <c r="C43" s="71"/>
      <c r="D43" s="71"/>
      <c r="E43" s="71"/>
      <c r="F43" s="71"/>
      <c r="G43" s="71"/>
      <c r="H43" s="71"/>
      <c r="I43" s="71"/>
      <c r="J43" s="71"/>
      <c r="K43" s="70"/>
    </row>
    <row r="44">
      <c r="B44" s="72"/>
      <c r="C44" s="73"/>
      <c r="D44" s="73"/>
      <c r="E44" s="73"/>
      <c r="F44" s="73"/>
      <c r="G44" s="73"/>
      <c r="H44" s="73"/>
      <c r="I44" s="73"/>
      <c r="J44" s="73"/>
      <c r="K44" s="74"/>
    </row>
    <row r="48">
      <c r="B48" s="15" t="s">
        <v>284</v>
      </c>
      <c r="C48" s="16"/>
      <c r="D48" s="16"/>
      <c r="E48" s="16"/>
      <c r="F48" s="16"/>
      <c r="G48" s="16"/>
      <c r="H48" s="16"/>
      <c r="I48" s="16"/>
      <c r="J48" s="16"/>
      <c r="K48" s="17"/>
    </row>
    <row r="49">
      <c r="B49" s="40"/>
      <c r="C49" s="8"/>
      <c r="D49" s="41"/>
      <c r="E49" s="41"/>
      <c r="F49" s="41"/>
      <c r="G49" s="41"/>
      <c r="H49" s="41"/>
      <c r="I49" s="41"/>
      <c r="J49" s="41"/>
      <c r="K49" s="42"/>
    </row>
    <row r="50">
      <c r="B50" s="43"/>
      <c r="C50" s="44" t="s">
        <v>285</v>
      </c>
      <c r="D50" s="45"/>
      <c r="E50" s="45"/>
      <c r="F50" s="45"/>
      <c r="G50" s="45"/>
      <c r="H50" s="45"/>
      <c r="I50" s="45"/>
      <c r="J50" s="45"/>
      <c r="K50" s="46"/>
    </row>
    <row r="51">
      <c r="B51" s="43"/>
      <c r="C51" s="33" t="s">
        <v>2</v>
      </c>
      <c r="D51" s="47"/>
      <c r="E51" s="45"/>
      <c r="F51" s="45"/>
      <c r="G51" s="45"/>
      <c r="H51" s="45"/>
      <c r="I51" s="45"/>
      <c r="J51" s="45"/>
      <c r="K51" s="46"/>
    </row>
    <row r="52">
      <c r="B52" s="43"/>
      <c r="C52" s="48"/>
      <c r="D52" s="45"/>
      <c r="E52" s="45"/>
      <c r="F52" s="45"/>
      <c r="G52" s="45"/>
      <c r="H52" s="45"/>
      <c r="I52" s="45"/>
      <c r="J52" s="45"/>
      <c r="K52" s="46"/>
    </row>
    <row r="53">
      <c r="B53" s="43"/>
      <c r="C53" s="44" t="s">
        <v>286</v>
      </c>
      <c r="D53" s="45"/>
      <c r="E53" s="45"/>
      <c r="F53" s="45"/>
      <c r="G53" s="45"/>
      <c r="H53" s="45"/>
      <c r="I53" s="45"/>
      <c r="J53" s="44"/>
      <c r="K53" s="46"/>
    </row>
    <row r="54">
      <c r="B54" s="43"/>
      <c r="C54" s="49" t="str">
        <f>IFERROR(VLOOKUP(C51, Frontend!D:E, 2, FALSE), IFERROR(VLOOKUP(C51, Backend!D:E, 2, FALSE), "&lt;Titulo&gt;"))
</f>
        <v>&lt;Titulo&gt;</v>
      </c>
      <c r="D54" s="16"/>
      <c r="E54" s="16"/>
      <c r="F54" s="16"/>
      <c r="G54" s="16"/>
      <c r="H54" s="17"/>
      <c r="I54" s="50"/>
      <c r="J54" s="33"/>
      <c r="K54" s="46"/>
    </row>
    <row r="55">
      <c r="B55" s="43"/>
      <c r="C55" s="45"/>
      <c r="D55" s="45"/>
      <c r="E55" s="45"/>
      <c r="F55" s="45"/>
      <c r="G55" s="45"/>
      <c r="H55" s="45"/>
      <c r="I55" s="45"/>
      <c r="J55" s="45"/>
      <c r="K55" s="46"/>
    </row>
    <row r="56">
      <c r="B56" s="43"/>
      <c r="C56" s="51" t="s">
        <v>288</v>
      </c>
      <c r="D56" s="16"/>
      <c r="E56" s="16"/>
      <c r="F56" s="16"/>
      <c r="G56" s="16"/>
      <c r="H56" s="16"/>
      <c r="I56" s="16"/>
      <c r="J56" s="17"/>
      <c r="K56" s="46"/>
    </row>
    <row r="57">
      <c r="B57" s="43"/>
      <c r="C57" s="52" t="s">
        <v>289</v>
      </c>
      <c r="D57" s="53"/>
      <c r="E57" s="53"/>
      <c r="F57" s="53"/>
      <c r="G57" s="53"/>
      <c r="H57" s="53"/>
      <c r="I57" s="53"/>
      <c r="J57" s="54"/>
      <c r="K57" s="46"/>
    </row>
    <row r="58">
      <c r="B58" s="43"/>
      <c r="C58" s="55"/>
      <c r="J58" s="56"/>
      <c r="K58" s="46"/>
    </row>
    <row r="59">
      <c r="B59" s="43"/>
      <c r="C59" s="55"/>
      <c r="J59" s="56"/>
      <c r="K59" s="46"/>
    </row>
    <row r="60">
      <c r="B60" s="43"/>
      <c r="C60" s="57"/>
      <c r="D60" s="58"/>
      <c r="E60" s="58"/>
      <c r="F60" s="58"/>
      <c r="G60" s="58"/>
      <c r="H60" s="58"/>
      <c r="I60" s="58"/>
      <c r="J60" s="59"/>
      <c r="K60" s="46"/>
    </row>
    <row r="61">
      <c r="B61" s="43"/>
      <c r="C61" s="45"/>
      <c r="D61" s="45"/>
      <c r="E61" s="45"/>
      <c r="F61" s="45"/>
      <c r="G61" s="45"/>
      <c r="H61" s="45"/>
      <c r="I61" s="45"/>
      <c r="J61" s="45"/>
      <c r="K61" s="46"/>
    </row>
    <row r="62">
      <c r="B62" s="43"/>
      <c r="C62" s="44" t="s">
        <v>290</v>
      </c>
      <c r="D62" s="45"/>
      <c r="E62" s="45"/>
      <c r="F62" s="45"/>
      <c r="G62" s="45"/>
      <c r="H62" s="44"/>
      <c r="I62" s="50"/>
      <c r="J62" s="44"/>
      <c r="K62" s="46"/>
    </row>
    <row r="63">
      <c r="B63" s="43"/>
      <c r="C63" s="60" t="s">
        <v>291</v>
      </c>
      <c r="D63" s="16"/>
      <c r="E63" s="17"/>
      <c r="F63" s="45"/>
      <c r="G63" s="61"/>
      <c r="H63" s="33"/>
      <c r="I63" s="61"/>
      <c r="J63" s="33"/>
      <c r="K63" s="46"/>
    </row>
    <row r="64">
      <c r="B64" s="43"/>
      <c r="C64" s="45"/>
      <c r="D64" s="45"/>
      <c r="E64" s="45"/>
      <c r="F64" s="45"/>
      <c r="G64" s="45"/>
      <c r="H64" s="45"/>
      <c r="I64" s="45"/>
      <c r="J64" s="45"/>
      <c r="K64" s="46"/>
    </row>
    <row r="65">
      <c r="B65" s="43"/>
      <c r="C65" s="44" t="s">
        <v>293</v>
      </c>
      <c r="D65" s="45"/>
      <c r="E65" s="45"/>
      <c r="F65" s="45"/>
      <c r="G65" s="45"/>
      <c r="H65" s="44"/>
      <c r="I65" s="50"/>
      <c r="J65" s="44"/>
      <c r="K65" s="46"/>
    </row>
    <row r="66">
      <c r="B66" s="43"/>
      <c r="C66" s="60" t="s">
        <v>296</v>
      </c>
      <c r="D66" s="16"/>
      <c r="E66" s="17"/>
      <c r="F66" s="45"/>
      <c r="G66" s="61"/>
      <c r="H66" s="33"/>
      <c r="I66" s="61"/>
      <c r="J66" s="33"/>
      <c r="K66" s="46"/>
    </row>
    <row r="67">
      <c r="B67" s="43"/>
      <c r="C67" s="45"/>
      <c r="D67" s="45"/>
      <c r="E67" s="45"/>
      <c r="F67" s="45"/>
      <c r="G67" s="45"/>
      <c r="H67" s="45"/>
      <c r="I67" s="45"/>
      <c r="J67" s="45"/>
      <c r="K67" s="46"/>
    </row>
    <row r="68">
      <c r="B68" s="43"/>
      <c r="C68" s="44" t="s">
        <v>7</v>
      </c>
      <c r="D68" s="50"/>
      <c r="E68" s="44"/>
      <c r="F68" s="45"/>
      <c r="G68" s="45"/>
      <c r="H68" s="62"/>
      <c r="I68" s="16"/>
      <c r="J68" s="17"/>
      <c r="K68" s="46"/>
    </row>
    <row r="69">
      <c r="B69" s="43"/>
      <c r="C69" s="33" t="s">
        <v>301</v>
      </c>
      <c r="D69" s="61"/>
      <c r="E69" s="33"/>
      <c r="F69" s="45"/>
      <c r="G69" s="61"/>
      <c r="H69" s="60"/>
      <c r="I69" s="16"/>
      <c r="J69" s="17"/>
      <c r="K69" s="46"/>
    </row>
    <row r="70">
      <c r="B70" s="43"/>
      <c r="C70" s="45"/>
      <c r="D70" s="45"/>
      <c r="E70" s="45"/>
      <c r="F70" s="45"/>
      <c r="G70" s="45"/>
      <c r="H70" s="45"/>
      <c r="I70" s="45"/>
      <c r="J70" s="45"/>
      <c r="K70" s="46"/>
    </row>
    <row r="71">
      <c r="B71" s="43"/>
      <c r="C71" s="51" t="s">
        <v>303</v>
      </c>
      <c r="D71" s="16"/>
      <c r="E71" s="16"/>
      <c r="F71" s="16"/>
      <c r="G71" s="16"/>
      <c r="H71" s="16"/>
      <c r="I71" s="16"/>
      <c r="J71" s="17"/>
      <c r="K71" s="46"/>
    </row>
    <row r="72">
      <c r="B72" s="43"/>
      <c r="C72" s="51" t="s">
        <v>304</v>
      </c>
      <c r="D72" s="16"/>
      <c r="E72" s="16"/>
      <c r="F72" s="17"/>
      <c r="G72" s="51"/>
      <c r="H72" s="16"/>
      <c r="I72" s="16"/>
      <c r="J72" s="17"/>
      <c r="K72" s="46"/>
    </row>
    <row r="73">
      <c r="B73" s="43"/>
      <c r="C73" s="63" t="s">
        <v>306</v>
      </c>
      <c r="D73" s="53"/>
      <c r="E73" s="53"/>
      <c r="F73" s="54"/>
      <c r="G73" s="63"/>
      <c r="H73" s="53"/>
      <c r="I73" s="53"/>
      <c r="J73" s="54"/>
      <c r="K73" s="46"/>
    </row>
    <row r="74">
      <c r="B74" s="43"/>
      <c r="C74" s="55"/>
      <c r="F74" s="56"/>
      <c r="G74" s="55"/>
      <c r="J74" s="56"/>
      <c r="K74" s="46"/>
    </row>
    <row r="75">
      <c r="B75" s="43"/>
      <c r="C75" s="55"/>
      <c r="F75" s="56"/>
      <c r="G75" s="55"/>
      <c r="J75" s="56"/>
      <c r="K75" s="46"/>
    </row>
    <row r="76">
      <c r="B76" s="43"/>
      <c r="C76" s="57"/>
      <c r="D76" s="58"/>
      <c r="E76" s="58"/>
      <c r="F76" s="59"/>
      <c r="G76" s="57"/>
      <c r="H76" s="58"/>
      <c r="I76" s="58"/>
      <c r="J76" s="59"/>
      <c r="K76" s="46"/>
    </row>
    <row r="77">
      <c r="B77" s="43"/>
      <c r="C77" s="64"/>
      <c r="K77" s="46"/>
    </row>
    <row r="78">
      <c r="B78" s="43"/>
      <c r="C78" s="51" t="s">
        <v>15</v>
      </c>
      <c r="D78" s="16"/>
      <c r="E78" s="16"/>
      <c r="F78" s="16"/>
      <c r="G78" s="16"/>
      <c r="H78" s="16"/>
      <c r="I78" s="16"/>
      <c r="J78" s="17"/>
      <c r="K78" s="46"/>
    </row>
    <row r="79">
      <c r="B79" s="43"/>
      <c r="C79" s="63" t="s">
        <v>308</v>
      </c>
      <c r="D79" s="53"/>
      <c r="E79" s="53"/>
      <c r="F79" s="53"/>
      <c r="G79" s="53"/>
      <c r="H79" s="53"/>
      <c r="I79" s="53"/>
      <c r="J79" s="54"/>
      <c r="K79" s="46"/>
    </row>
    <row r="80">
      <c r="B80" s="43"/>
      <c r="C80" s="55"/>
      <c r="J80" s="56"/>
      <c r="K80" s="46"/>
    </row>
    <row r="81">
      <c r="B81" s="43"/>
      <c r="C81" s="55"/>
      <c r="J81" s="56"/>
      <c r="K81" s="46"/>
    </row>
    <row r="82">
      <c r="B82" s="43"/>
      <c r="C82" s="65"/>
      <c r="D82" s="65"/>
      <c r="E82" s="65"/>
      <c r="F82" s="65"/>
      <c r="G82" s="65"/>
      <c r="H82" s="65"/>
      <c r="I82" s="65"/>
      <c r="J82" s="65"/>
      <c r="K82" s="46"/>
    </row>
    <row r="83">
      <c r="B83" s="43"/>
      <c r="C83" s="51" t="s">
        <v>115</v>
      </c>
      <c r="D83" s="16"/>
      <c r="E83" s="16"/>
      <c r="F83" s="16"/>
      <c r="G83" s="16"/>
      <c r="H83" s="16"/>
      <c r="I83" s="16"/>
      <c r="J83" s="17"/>
      <c r="K83" s="46"/>
    </row>
    <row r="84">
      <c r="B84" s="43"/>
      <c r="C84" s="66" t="s">
        <v>309</v>
      </c>
      <c r="D84" s="67"/>
      <c r="E84" s="17"/>
      <c r="F84" s="67"/>
      <c r="G84" s="17"/>
      <c r="H84" s="67"/>
      <c r="I84" s="17"/>
      <c r="J84" s="66"/>
      <c r="K84" s="46"/>
    </row>
    <row r="85">
      <c r="B85" s="43"/>
      <c r="C85" s="33">
        <v>1.0</v>
      </c>
      <c r="D85" s="60"/>
      <c r="E85" s="17"/>
      <c r="F85" s="60"/>
      <c r="G85" s="17"/>
      <c r="H85" s="60"/>
      <c r="I85" s="17"/>
      <c r="J85" s="33"/>
      <c r="K85" s="46"/>
    </row>
    <row r="86">
      <c r="B86" s="43"/>
      <c r="C86" s="33">
        <v>2.0</v>
      </c>
      <c r="D86" s="60"/>
      <c r="E86" s="17"/>
      <c r="F86" s="60"/>
      <c r="G86" s="17"/>
      <c r="H86" s="60"/>
      <c r="I86" s="17"/>
      <c r="J86" s="33"/>
      <c r="K86" s="46"/>
    </row>
    <row r="87">
      <c r="B87" s="43"/>
      <c r="C87" s="33">
        <v>3.0</v>
      </c>
      <c r="D87" s="60"/>
      <c r="E87" s="17"/>
      <c r="F87" s="60"/>
      <c r="G87" s="17"/>
      <c r="H87" s="60"/>
      <c r="I87" s="17"/>
      <c r="J87" s="33"/>
      <c r="K87" s="46"/>
    </row>
    <row r="88">
      <c r="B88" s="43"/>
      <c r="C88" s="68"/>
      <c r="D88" s="68"/>
      <c r="E88" s="68"/>
      <c r="F88" s="68"/>
      <c r="G88" s="68"/>
      <c r="H88" s="68"/>
      <c r="I88" s="68"/>
      <c r="J88" s="68"/>
      <c r="K88" s="46"/>
    </row>
    <row r="89">
      <c r="B89" s="69"/>
      <c r="C89" s="45"/>
      <c r="D89" s="45"/>
      <c r="E89" s="45"/>
      <c r="F89" s="45"/>
      <c r="G89" s="45"/>
      <c r="H89" s="45"/>
      <c r="I89" s="45"/>
      <c r="J89" s="45"/>
      <c r="K89" s="70"/>
    </row>
    <row r="90">
      <c r="B90" s="69"/>
      <c r="C90" s="71"/>
      <c r="D90" s="71"/>
      <c r="E90" s="71"/>
      <c r="F90" s="71"/>
      <c r="G90" s="71"/>
      <c r="H90" s="71"/>
      <c r="I90" s="71"/>
      <c r="J90" s="71"/>
      <c r="K90" s="70"/>
    </row>
    <row r="91">
      <c r="B91" s="72"/>
      <c r="C91" s="73"/>
      <c r="D91" s="73"/>
      <c r="E91" s="73"/>
      <c r="F91" s="73"/>
      <c r="G91" s="73"/>
      <c r="H91" s="73"/>
      <c r="I91" s="73"/>
      <c r="J91" s="73"/>
      <c r="K91" s="74"/>
    </row>
  </sheetData>
  <mergeCells count="55">
    <mergeCell ref="C79:J81"/>
    <mergeCell ref="C83:J83"/>
    <mergeCell ref="D84:E84"/>
    <mergeCell ref="F84:G84"/>
    <mergeCell ref="D86:E86"/>
    <mergeCell ref="D85:E85"/>
    <mergeCell ref="F87:G87"/>
    <mergeCell ref="H87:I87"/>
    <mergeCell ref="D87:E87"/>
    <mergeCell ref="C73:F76"/>
    <mergeCell ref="G73:J76"/>
    <mergeCell ref="F85:G85"/>
    <mergeCell ref="H85:I85"/>
    <mergeCell ref="F86:G86"/>
    <mergeCell ref="H86:I86"/>
    <mergeCell ref="H84:I84"/>
    <mergeCell ref="B2:K2"/>
    <mergeCell ref="C8:H8"/>
    <mergeCell ref="C10:J10"/>
    <mergeCell ref="C11:J14"/>
    <mergeCell ref="C17:E17"/>
    <mergeCell ref="C20:E20"/>
    <mergeCell ref="H22:J22"/>
    <mergeCell ref="H23:J23"/>
    <mergeCell ref="C25:J25"/>
    <mergeCell ref="C26:F26"/>
    <mergeCell ref="G26:J26"/>
    <mergeCell ref="C27:F30"/>
    <mergeCell ref="G27:J30"/>
    <mergeCell ref="C31:J31"/>
    <mergeCell ref="F39:G39"/>
    <mergeCell ref="H39:I39"/>
    <mergeCell ref="C32:J32"/>
    <mergeCell ref="C33:J35"/>
    <mergeCell ref="C37:J37"/>
    <mergeCell ref="D38:E38"/>
    <mergeCell ref="F38:G38"/>
    <mergeCell ref="H38:I38"/>
    <mergeCell ref="D39:E39"/>
    <mergeCell ref="D40:E40"/>
    <mergeCell ref="F40:G40"/>
    <mergeCell ref="H40:I40"/>
    <mergeCell ref="B48:K48"/>
    <mergeCell ref="C54:H54"/>
    <mergeCell ref="C56:J56"/>
    <mergeCell ref="C57:J60"/>
    <mergeCell ref="C63:E63"/>
    <mergeCell ref="C66:E66"/>
    <mergeCell ref="H68:J68"/>
    <mergeCell ref="H69:J69"/>
    <mergeCell ref="C71:J71"/>
    <mergeCell ref="C72:F72"/>
    <mergeCell ref="G72:J72"/>
    <mergeCell ref="C77:J77"/>
    <mergeCell ref="C78:J78"/>
  </mergeCells>
  <dataValidations>
    <dataValidation type="list" allowBlank="1" showErrorMessage="1" sqref="J20 J66">
      <formula1>"&lt;Inconsistencia?&gt;,Yes,No"</formula1>
    </dataValidation>
    <dataValidation type="list" allowBlank="1" showErrorMessage="1" sqref="J8 J54">
      <formula1>"Draft,Pendiente,En curso,Realizado"</formula1>
    </dataValidation>
    <dataValidation type="list" allowBlank="1" showErrorMessage="1" sqref="H23 H69">
      <formula1>"To be automated,Manual testing only,Automated test,&lt;A automatizar?&gt;"</formula1>
    </dataValidation>
    <dataValidation type="list" allowBlank="1" showErrorMessage="1" sqref="H20 H66">
      <formula1>"&lt;Capa de prueba&gt;,Unit Testing,Integration,UI Test"</formula1>
    </dataValidation>
    <dataValidation type="list" allowBlank="1" showErrorMessage="1" sqref="H39:H40 H85:H87">
      <formula1>"&lt;Resultado&gt;,Pass,Fail,Not run"</formula1>
    </dataValidation>
    <dataValidation type="list" allowBlank="1" showErrorMessage="1" sqref="H17 H63">
      <formula1>"&lt;Severidad&gt;,SEV 1,SEV 2,SEV 3,SEV 4,SEV 5"</formula1>
    </dataValidation>
    <dataValidation type="list" allowBlank="1" showErrorMessage="1" sqref="C23 C69">
      <formula1>"&lt;Version actual&gt;,1"</formula1>
    </dataValidation>
    <dataValidation type="list" allowBlank="1" showInputMessage="1" showErrorMessage="1" prompt="Haz clic e introduce un valor de la lista de elementos" sqref="J17 J63">
      <formula1>"&lt;Prioridad&gt;,Alta,Media,Baja,Trivial"</formula1>
    </dataValidation>
    <dataValidation type="list" allowBlank="1" showErrorMessage="1" sqref="C20 C66">
      <formula1>"&lt;Tipo de prueba&gt;,Funcional,No funcional"</formula1>
    </dataValidation>
    <dataValidation type="list" allowBlank="1" showErrorMessage="1" sqref="C5 C51">
      <formula1>Listas!$A$2:$B$1000</formula1>
    </dataValidation>
    <dataValidation type="list" allowBlank="1" showInputMessage="1" showErrorMessage="1" prompt="Haz clic e introduce un valor de la lista de elementos" sqref="C17 C63">
      <formula1>"&lt;Test suite a la que pertenece&gt;,Frontend,Backend,BBDD,Infraestructura"</formula1>
    </dataValidation>
    <dataValidation type="list" allowBlank="1" showErrorMessage="1" sqref="E23 E69">
      <formula1>"&lt;Comportamiento&gt;,Positive,Negative,Not run"</formula1>
    </dataValidation>
  </dataValidations>
  <drawing r:id="rId1"/>
</worksheet>
</file>