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Merello\Ironhack\ih_datamadpt1121_project_m2\db\"/>
    </mc:Choice>
  </mc:AlternateContent>
  <xr:revisionPtr revIDLastSave="0" documentId="13_ncr:1_{14E08F36-6A8B-4D69-BCF4-32C17A6613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ld mineral statistic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9" i="1" l="1"/>
  <c r="L68" i="1"/>
  <c r="L64" i="1"/>
  <c r="L61" i="1"/>
  <c r="L57" i="1"/>
  <c r="L56" i="1"/>
  <c r="L55" i="1"/>
  <c r="L53" i="1"/>
  <c r="L51" i="1"/>
  <c r="L49" i="1"/>
  <c r="L45" i="1"/>
  <c r="L43" i="1"/>
  <c r="L38" i="1"/>
  <c r="L34" i="1"/>
  <c r="L32" i="1"/>
  <c r="L28" i="1"/>
  <c r="L25" i="1"/>
  <c r="L21" i="1"/>
  <c r="L20" i="1"/>
  <c r="L19" i="1"/>
  <c r="L15" i="1"/>
  <c r="L12" i="1"/>
  <c r="L11" i="1"/>
  <c r="L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I65" i="1"/>
  <c r="H65" i="1"/>
  <c r="G65" i="1"/>
  <c r="F65" i="1"/>
  <c r="D65" i="1"/>
  <c r="C65" i="1"/>
</calcChain>
</file>

<file path=xl/sharedStrings.xml><?xml version="1.0" encoding="utf-8"?>
<sst xmlns="http://schemas.openxmlformats.org/spreadsheetml/2006/main" count="160" uniqueCount="32">
  <si>
    <t/>
  </si>
  <si>
    <t xml:space="preserve">Dust                                              </t>
  </si>
  <si>
    <t>Austria</t>
  </si>
  <si>
    <t>Gem</t>
  </si>
  <si>
    <t xml:space="preserve">Industrial                                        </t>
  </si>
  <si>
    <t>Belgium</t>
  </si>
  <si>
    <t xml:space="preserve">Unsorted                                          </t>
  </si>
  <si>
    <t>Bulgaria</t>
  </si>
  <si>
    <t>Czech Republic</t>
  </si>
  <si>
    <t>Denmark</t>
  </si>
  <si>
    <t>Estonia</t>
  </si>
  <si>
    <t>Finland</t>
  </si>
  <si>
    <t>France</t>
  </si>
  <si>
    <t xml:space="preserve">Gem                                               </t>
  </si>
  <si>
    <t>Germany</t>
  </si>
  <si>
    <t>Greece</t>
  </si>
  <si>
    <t>Hungary</t>
  </si>
  <si>
    <t>Ireland, Republic of</t>
  </si>
  <si>
    <t>Italy</t>
  </si>
  <si>
    <t>Luxembourg</t>
  </si>
  <si>
    <t>Netherlands</t>
  </si>
  <si>
    <t>Norway</t>
  </si>
  <si>
    <t>Poland</t>
  </si>
  <si>
    <t>Portugal</t>
  </si>
  <si>
    <t>Serbia</t>
  </si>
  <si>
    <t>Slovakia</t>
  </si>
  <si>
    <t>Spain</t>
  </si>
  <si>
    <t>Sweden</t>
  </si>
  <si>
    <t>Switzerland</t>
  </si>
  <si>
    <t>Turkey</t>
  </si>
  <si>
    <t>United Kingdom</t>
  </si>
  <si>
    <t>Last 8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</si>
</sst>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i/>
      <sz val="11"/>
      <color indexed="8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topLeftCell="A52" zoomScale="85" zoomScaleNormal="85" workbookViewId="0">
      <selection activeCell="L70" sqref="L70"/>
    </sheetView>
  </sheetViews>
  <sheetFormatPr baseColWidth="10" defaultColWidth="8.7265625" defaultRowHeight="14.5" x14ac:dyDescent="0.35"/>
  <cols>
    <col min="1" max="1" width="18.08984375" customWidth="1"/>
    <col min="2" max="2" width="15" customWidth="1"/>
    <col min="11" max="11" width="10.7265625" customWidth="1"/>
    <col min="12" max="12" width="11.6328125" bestFit="1" customWidth="1"/>
  </cols>
  <sheetData>
    <row r="1" spans="1:12" x14ac:dyDescent="0.35">
      <c r="A1" s="1"/>
      <c r="B1" s="1"/>
    </row>
    <row r="2" spans="1:12" x14ac:dyDescent="0.35">
      <c r="A2" s="1"/>
      <c r="B2" s="1"/>
      <c r="C2" s="4">
        <v>2012</v>
      </c>
      <c r="D2" s="4">
        <v>2013</v>
      </c>
      <c r="E2" s="4">
        <v>2014</v>
      </c>
      <c r="F2" s="4">
        <v>2015</v>
      </c>
      <c r="G2" s="4">
        <v>2016</v>
      </c>
      <c r="H2" s="4">
        <v>2017</v>
      </c>
      <c r="I2" s="4">
        <v>2018</v>
      </c>
      <c r="J2" s="4">
        <v>2019</v>
      </c>
      <c r="K2" s="8" t="s">
        <v>31</v>
      </c>
    </row>
    <row r="3" spans="1:12" x14ac:dyDescent="0.35">
      <c r="A3" t="s">
        <v>2</v>
      </c>
      <c r="B3" t="s">
        <v>1</v>
      </c>
      <c r="C3">
        <v>180000</v>
      </c>
      <c r="D3">
        <v>730000</v>
      </c>
      <c r="E3">
        <v>345622</v>
      </c>
      <c r="F3">
        <v>1010000</v>
      </c>
      <c r="G3">
        <v>323939</v>
      </c>
      <c r="H3">
        <v>550000</v>
      </c>
      <c r="I3">
        <v>1929139</v>
      </c>
      <c r="K3">
        <f>+SUM(C3:I3)</f>
        <v>5068700</v>
      </c>
      <c r="L3">
        <f>+SUM(K3:K5)</f>
        <v>5521404</v>
      </c>
    </row>
    <row r="4" spans="1:12" x14ac:dyDescent="0.35">
      <c r="A4" t="s">
        <v>2</v>
      </c>
      <c r="B4" t="s">
        <v>3</v>
      </c>
      <c r="C4">
        <v>200000</v>
      </c>
      <c r="D4">
        <v>50000</v>
      </c>
      <c r="E4">
        <v>1495</v>
      </c>
      <c r="F4">
        <v>1608</v>
      </c>
      <c r="G4">
        <v>3095</v>
      </c>
      <c r="H4">
        <v>2979</v>
      </c>
      <c r="I4">
        <v>2527</v>
      </c>
      <c r="K4" s="5">
        <f t="shared" ref="K4:K67" si="0">+SUM(C4:I4)</f>
        <v>261704</v>
      </c>
    </row>
    <row r="5" spans="1:12" x14ac:dyDescent="0.35">
      <c r="A5" t="s">
        <v>2</v>
      </c>
      <c r="B5" t="s">
        <v>4</v>
      </c>
      <c r="C5">
        <v>30000</v>
      </c>
      <c r="D5">
        <v>20000</v>
      </c>
      <c r="E5">
        <v>50000</v>
      </c>
      <c r="F5">
        <v>25000</v>
      </c>
      <c r="G5">
        <v>30000</v>
      </c>
      <c r="H5">
        <v>30000</v>
      </c>
      <c r="I5">
        <v>6000</v>
      </c>
      <c r="K5" s="5">
        <f t="shared" si="0"/>
        <v>191000</v>
      </c>
    </row>
    <row r="6" spans="1:12" x14ac:dyDescent="0.35">
      <c r="A6" t="s">
        <v>5</v>
      </c>
      <c r="B6" t="s">
        <v>1</v>
      </c>
      <c r="C6">
        <v>91235000</v>
      </c>
      <c r="D6">
        <v>93130000</v>
      </c>
      <c r="E6">
        <v>91965000</v>
      </c>
      <c r="F6">
        <v>127290000</v>
      </c>
      <c r="G6">
        <v>144055000</v>
      </c>
      <c r="H6">
        <v>164945000</v>
      </c>
      <c r="I6">
        <v>163395000</v>
      </c>
      <c r="K6" s="5">
        <f t="shared" si="0"/>
        <v>876015000</v>
      </c>
      <c r="L6">
        <f>+SUM(K6:K10)</f>
        <v>6716172527</v>
      </c>
    </row>
    <row r="7" spans="1:12" x14ac:dyDescent="0.35">
      <c r="A7" t="s">
        <v>5</v>
      </c>
      <c r="B7" t="s">
        <v>3</v>
      </c>
      <c r="C7">
        <v>888100000</v>
      </c>
      <c r="D7">
        <v>626800000</v>
      </c>
      <c r="E7">
        <v>648000000</v>
      </c>
      <c r="F7">
        <v>838800000</v>
      </c>
      <c r="G7">
        <v>753900000</v>
      </c>
      <c r="H7">
        <v>518785000</v>
      </c>
      <c r="I7">
        <v>436420000</v>
      </c>
      <c r="K7" s="5">
        <f t="shared" si="0"/>
        <v>4710805000</v>
      </c>
    </row>
    <row r="8" spans="1:12" x14ac:dyDescent="0.35">
      <c r="A8" t="s">
        <v>5</v>
      </c>
      <c r="B8" t="s">
        <v>3</v>
      </c>
      <c r="C8">
        <v>59780000</v>
      </c>
      <c r="D8">
        <v>69460000</v>
      </c>
      <c r="E8">
        <v>84700000</v>
      </c>
      <c r="F8">
        <v>68705000</v>
      </c>
      <c r="G8">
        <v>92970000</v>
      </c>
      <c r="H8">
        <v>124963114</v>
      </c>
      <c r="I8">
        <v>116788115</v>
      </c>
      <c r="K8" s="5">
        <f t="shared" si="0"/>
        <v>617366229</v>
      </c>
    </row>
    <row r="9" spans="1:12" x14ac:dyDescent="0.35">
      <c r="A9" t="s">
        <v>5</v>
      </c>
      <c r="B9" t="s">
        <v>4</v>
      </c>
      <c r="C9">
        <v>54600000</v>
      </c>
      <c r="D9">
        <v>65700000</v>
      </c>
      <c r="E9">
        <v>1070210</v>
      </c>
      <c r="F9">
        <v>924033</v>
      </c>
      <c r="G9">
        <v>882680</v>
      </c>
      <c r="H9">
        <v>1052819</v>
      </c>
      <c r="I9">
        <v>966556</v>
      </c>
      <c r="K9" s="5">
        <f t="shared" si="0"/>
        <v>125196298</v>
      </c>
    </row>
    <row r="10" spans="1:12" x14ac:dyDescent="0.35">
      <c r="A10" t="s">
        <v>5</v>
      </c>
      <c r="B10" t="s">
        <v>6</v>
      </c>
      <c r="C10">
        <v>336700000</v>
      </c>
      <c r="D10">
        <v>50000000</v>
      </c>
      <c r="E10">
        <v>15000</v>
      </c>
      <c r="F10">
        <v>10000</v>
      </c>
      <c r="G10">
        <v>15000</v>
      </c>
      <c r="H10">
        <v>30000</v>
      </c>
      <c r="I10">
        <v>20000</v>
      </c>
      <c r="K10" s="5">
        <f t="shared" si="0"/>
        <v>386790000</v>
      </c>
    </row>
    <row r="11" spans="1:12" x14ac:dyDescent="0.35">
      <c r="A11" t="s">
        <v>7</v>
      </c>
      <c r="B11" t="s">
        <v>1</v>
      </c>
      <c r="C11" t="s">
        <v>0</v>
      </c>
      <c r="D11" t="s">
        <v>0</v>
      </c>
      <c r="E11">
        <v>1151000</v>
      </c>
      <c r="F11">
        <v>2585000</v>
      </c>
      <c r="G11">
        <v>9580000</v>
      </c>
      <c r="H11">
        <v>8737000</v>
      </c>
      <c r="I11">
        <v>10305000</v>
      </c>
      <c r="K11" s="5">
        <f t="shared" si="0"/>
        <v>32358000</v>
      </c>
      <c r="L11">
        <f>+SUM(K11)</f>
        <v>32358000</v>
      </c>
    </row>
    <row r="12" spans="1:12" x14ac:dyDescent="0.35">
      <c r="A12" t="s">
        <v>8</v>
      </c>
      <c r="B12" t="s">
        <v>1</v>
      </c>
      <c r="C12">
        <v>30000</v>
      </c>
      <c r="D12">
        <v>3275000</v>
      </c>
      <c r="E12">
        <v>45000</v>
      </c>
      <c r="F12">
        <v>6405000</v>
      </c>
      <c r="G12">
        <v>13728210</v>
      </c>
      <c r="H12">
        <v>27440000</v>
      </c>
      <c r="I12">
        <v>54200000</v>
      </c>
      <c r="K12" s="5">
        <f t="shared" si="0"/>
        <v>105123210</v>
      </c>
      <c r="L12">
        <f>+SUM(K12:K14)</f>
        <v>109953404</v>
      </c>
    </row>
    <row r="13" spans="1:12" x14ac:dyDescent="0.35">
      <c r="A13" t="s">
        <v>8</v>
      </c>
      <c r="B13" t="s">
        <v>3</v>
      </c>
      <c r="C13">
        <v>500000</v>
      </c>
      <c r="D13">
        <v>500000</v>
      </c>
      <c r="E13">
        <v>260000</v>
      </c>
      <c r="F13">
        <v>691119</v>
      </c>
      <c r="G13">
        <v>329075</v>
      </c>
      <c r="H13">
        <v>770000</v>
      </c>
      <c r="I13">
        <v>375000</v>
      </c>
      <c r="K13" s="5">
        <f t="shared" si="0"/>
        <v>3425194</v>
      </c>
    </row>
    <row r="14" spans="1:12" x14ac:dyDescent="0.35">
      <c r="A14" t="s">
        <v>8</v>
      </c>
      <c r="B14" t="s">
        <v>4</v>
      </c>
      <c r="C14">
        <v>10000</v>
      </c>
      <c r="D14">
        <v>340000</v>
      </c>
      <c r="E14">
        <v>520000</v>
      </c>
      <c r="F14">
        <v>400000</v>
      </c>
      <c r="G14">
        <v>5000</v>
      </c>
      <c r="H14">
        <v>5000</v>
      </c>
      <c r="I14">
        <v>125000</v>
      </c>
      <c r="K14" s="5">
        <f t="shared" si="0"/>
        <v>1405000</v>
      </c>
    </row>
    <row r="15" spans="1:12" x14ac:dyDescent="0.35">
      <c r="A15" t="s">
        <v>9</v>
      </c>
      <c r="B15" t="s">
        <v>1</v>
      </c>
      <c r="C15">
        <v>395000</v>
      </c>
      <c r="D15">
        <v>65000</v>
      </c>
      <c r="K15" s="5">
        <f t="shared" si="0"/>
        <v>460000</v>
      </c>
      <c r="L15">
        <f>+SUM(K15:K18)</f>
        <v>25111826</v>
      </c>
    </row>
    <row r="16" spans="1:12" x14ac:dyDescent="0.35">
      <c r="A16" t="s">
        <v>9</v>
      </c>
      <c r="B16" t="s">
        <v>3</v>
      </c>
      <c r="C16">
        <v>2215000</v>
      </c>
      <c r="D16">
        <v>3500000</v>
      </c>
      <c r="E16">
        <v>2500000</v>
      </c>
      <c r="F16">
        <v>4361019</v>
      </c>
      <c r="G16">
        <v>7125807</v>
      </c>
      <c r="H16">
        <v>2845000</v>
      </c>
      <c r="I16">
        <v>1925000</v>
      </c>
      <c r="K16" s="5">
        <f t="shared" si="0"/>
        <v>24471826</v>
      </c>
    </row>
    <row r="17" spans="1:12" x14ac:dyDescent="0.35">
      <c r="A17" t="s">
        <v>9</v>
      </c>
      <c r="B17" t="s">
        <v>4</v>
      </c>
      <c r="C17">
        <v>55000</v>
      </c>
      <c r="D17">
        <v>65000</v>
      </c>
      <c r="K17" s="5">
        <f t="shared" si="0"/>
        <v>120000</v>
      </c>
    </row>
    <row r="18" spans="1:12" x14ac:dyDescent="0.35">
      <c r="A18" t="s">
        <v>9</v>
      </c>
      <c r="B18" t="s">
        <v>6</v>
      </c>
      <c r="C18">
        <v>60000</v>
      </c>
      <c r="D18">
        <v>0</v>
      </c>
      <c r="K18" s="5">
        <f t="shared" si="0"/>
        <v>60000</v>
      </c>
    </row>
    <row r="19" spans="1:12" x14ac:dyDescent="0.35">
      <c r="A19" t="s">
        <v>10</v>
      </c>
      <c r="B19" t="s">
        <v>3</v>
      </c>
      <c r="C19" t="s">
        <v>0</v>
      </c>
      <c r="D19" t="s">
        <v>0</v>
      </c>
      <c r="E19">
        <v>12028</v>
      </c>
      <c r="F19">
        <v>92</v>
      </c>
      <c r="G19">
        <v>79</v>
      </c>
      <c r="H19">
        <v>2281</v>
      </c>
      <c r="I19">
        <v>46</v>
      </c>
      <c r="K19" s="5">
        <f t="shared" si="0"/>
        <v>14526</v>
      </c>
      <c r="L19">
        <f>+K19</f>
        <v>14526</v>
      </c>
    </row>
    <row r="20" spans="1:12" x14ac:dyDescent="0.35">
      <c r="A20" t="s">
        <v>11</v>
      </c>
      <c r="B20" t="s">
        <v>1</v>
      </c>
      <c r="C20">
        <v>35000</v>
      </c>
      <c r="D20">
        <v>105000</v>
      </c>
      <c r="E20">
        <v>2000</v>
      </c>
      <c r="F20">
        <v>29000</v>
      </c>
      <c r="G20">
        <v>0</v>
      </c>
      <c r="H20">
        <v>44876</v>
      </c>
      <c r="I20">
        <v>252137</v>
      </c>
      <c r="K20" s="5">
        <f t="shared" si="0"/>
        <v>468013</v>
      </c>
      <c r="L20">
        <f>+K20</f>
        <v>468013</v>
      </c>
    </row>
    <row r="21" spans="1:12" x14ac:dyDescent="0.35">
      <c r="A21" t="s">
        <v>12</v>
      </c>
      <c r="B21" t="s">
        <v>1</v>
      </c>
      <c r="C21">
        <v>2075000</v>
      </c>
      <c r="D21">
        <v>3335000</v>
      </c>
      <c r="E21">
        <v>3240000</v>
      </c>
      <c r="F21">
        <v>3889335</v>
      </c>
      <c r="G21">
        <v>6538885</v>
      </c>
      <c r="H21">
        <v>4930000</v>
      </c>
      <c r="I21">
        <v>5805000</v>
      </c>
      <c r="K21" s="5">
        <f t="shared" si="0"/>
        <v>29813220</v>
      </c>
      <c r="L21">
        <f>+SUM(K21:K24)</f>
        <v>159126273</v>
      </c>
    </row>
    <row r="22" spans="1:12" x14ac:dyDescent="0.35">
      <c r="A22" t="s">
        <v>12</v>
      </c>
      <c r="B22" t="s">
        <v>13</v>
      </c>
      <c r="C22">
        <v>7070000</v>
      </c>
      <c r="D22">
        <v>6530000</v>
      </c>
      <c r="E22">
        <v>5965000</v>
      </c>
      <c r="F22">
        <v>9360000</v>
      </c>
      <c r="G22">
        <v>7910000</v>
      </c>
      <c r="H22">
        <v>12005000</v>
      </c>
      <c r="I22">
        <v>6745000</v>
      </c>
      <c r="K22" s="5">
        <f t="shared" si="0"/>
        <v>55585000</v>
      </c>
    </row>
    <row r="23" spans="1:12" x14ac:dyDescent="0.35">
      <c r="A23" t="s">
        <v>12</v>
      </c>
      <c r="B23" t="s">
        <v>4</v>
      </c>
      <c r="C23">
        <v>25000</v>
      </c>
      <c r="D23">
        <v>55000</v>
      </c>
      <c r="E23">
        <v>1535000</v>
      </c>
      <c r="F23">
        <v>1630000</v>
      </c>
      <c r="G23">
        <v>3900000</v>
      </c>
      <c r="H23">
        <v>9310000</v>
      </c>
      <c r="I23">
        <v>6255000</v>
      </c>
      <c r="K23" s="5">
        <f t="shared" si="0"/>
        <v>22710000</v>
      </c>
    </row>
    <row r="24" spans="1:12" x14ac:dyDescent="0.35">
      <c r="A24" t="s">
        <v>12</v>
      </c>
      <c r="B24" t="s">
        <v>6</v>
      </c>
      <c r="C24">
        <v>20000</v>
      </c>
      <c r="D24">
        <v>30000</v>
      </c>
      <c r="E24">
        <v>1330000</v>
      </c>
      <c r="F24">
        <v>43856</v>
      </c>
      <c r="G24">
        <v>104197</v>
      </c>
      <c r="H24">
        <v>46660000</v>
      </c>
      <c r="I24">
        <v>2830000</v>
      </c>
      <c r="K24" s="5">
        <f t="shared" si="0"/>
        <v>51018053</v>
      </c>
    </row>
    <row r="25" spans="1:12" x14ac:dyDescent="0.35">
      <c r="A25" t="s">
        <v>14</v>
      </c>
      <c r="B25" t="s">
        <v>1</v>
      </c>
      <c r="C25">
        <v>15095000</v>
      </c>
      <c r="D25">
        <v>17275000</v>
      </c>
      <c r="E25">
        <v>18730000</v>
      </c>
      <c r="F25">
        <v>20400000</v>
      </c>
      <c r="G25">
        <v>15885000</v>
      </c>
      <c r="H25">
        <v>14770725</v>
      </c>
      <c r="I25">
        <v>13154660</v>
      </c>
      <c r="K25" s="5">
        <f t="shared" si="0"/>
        <v>115310385</v>
      </c>
      <c r="L25">
        <f>+SUM(K25:K27)</f>
        <v>116106738</v>
      </c>
    </row>
    <row r="26" spans="1:12" x14ac:dyDescent="0.35">
      <c r="A26" t="s">
        <v>14</v>
      </c>
      <c r="B26" t="s">
        <v>13</v>
      </c>
      <c r="C26">
        <v>129830</v>
      </c>
      <c r="D26">
        <v>126345</v>
      </c>
      <c r="E26">
        <v>100234</v>
      </c>
      <c r="F26">
        <v>107570</v>
      </c>
      <c r="G26">
        <v>110748</v>
      </c>
      <c r="H26">
        <v>120056</v>
      </c>
      <c r="I26">
        <v>101570</v>
      </c>
      <c r="K26" s="5">
        <f t="shared" si="0"/>
        <v>796353</v>
      </c>
    </row>
    <row r="27" spans="1:12" x14ac:dyDescent="0.35">
      <c r="A27" t="s">
        <v>14</v>
      </c>
      <c r="B27" t="s">
        <v>4</v>
      </c>
      <c r="K27" s="5">
        <f t="shared" si="0"/>
        <v>0</v>
      </c>
    </row>
    <row r="28" spans="1:12" x14ac:dyDescent="0.35">
      <c r="A28" t="s">
        <v>15</v>
      </c>
      <c r="B28" t="s">
        <v>3</v>
      </c>
      <c r="C28">
        <v>165000</v>
      </c>
      <c r="D28">
        <v>715000</v>
      </c>
      <c r="E28">
        <v>105000</v>
      </c>
      <c r="F28">
        <v>175000</v>
      </c>
      <c r="G28">
        <v>125000</v>
      </c>
      <c r="H28">
        <v>145000</v>
      </c>
      <c r="I28">
        <v>855000</v>
      </c>
      <c r="K28" s="5">
        <f t="shared" si="0"/>
        <v>2285000</v>
      </c>
      <c r="L28">
        <f>+SUM(K28:K31)</f>
        <v>4325000</v>
      </c>
    </row>
    <row r="29" spans="1:12" x14ac:dyDescent="0.35">
      <c r="A29" t="s">
        <v>15</v>
      </c>
      <c r="B29" t="s">
        <v>3</v>
      </c>
      <c r="C29" t="s">
        <v>0</v>
      </c>
      <c r="D29" t="s">
        <v>0</v>
      </c>
      <c r="E29" t="s">
        <v>0</v>
      </c>
      <c r="F29" t="s">
        <v>0</v>
      </c>
      <c r="G29">
        <v>10000</v>
      </c>
      <c r="H29">
        <v>35000</v>
      </c>
      <c r="I29">
        <v>80000</v>
      </c>
      <c r="K29" s="5">
        <f t="shared" si="0"/>
        <v>125000</v>
      </c>
    </row>
    <row r="30" spans="1:12" x14ac:dyDescent="0.35">
      <c r="A30" t="s">
        <v>15</v>
      </c>
      <c r="B30" t="s">
        <v>4</v>
      </c>
      <c r="C30">
        <v>1425000</v>
      </c>
      <c r="D30">
        <v>35000</v>
      </c>
      <c r="E30">
        <v>120000</v>
      </c>
      <c r="F30">
        <v>110000</v>
      </c>
      <c r="G30">
        <v>90000</v>
      </c>
      <c r="H30">
        <v>25000</v>
      </c>
      <c r="I30">
        <v>45000</v>
      </c>
      <c r="K30" s="5">
        <f t="shared" si="0"/>
        <v>1850000</v>
      </c>
    </row>
    <row r="31" spans="1:12" x14ac:dyDescent="0.35">
      <c r="A31" t="s">
        <v>15</v>
      </c>
      <c r="B31" t="s">
        <v>6</v>
      </c>
      <c r="C31">
        <v>20000</v>
      </c>
      <c r="D31">
        <v>45000</v>
      </c>
      <c r="K31" s="5">
        <f t="shared" si="0"/>
        <v>65000</v>
      </c>
    </row>
    <row r="32" spans="1:12" x14ac:dyDescent="0.35">
      <c r="A32" t="s">
        <v>16</v>
      </c>
      <c r="B32" t="s">
        <v>1</v>
      </c>
      <c r="C32">
        <v>14500000</v>
      </c>
      <c r="D32">
        <v>14000000</v>
      </c>
      <c r="E32">
        <v>7000000</v>
      </c>
      <c r="F32">
        <v>24000</v>
      </c>
      <c r="G32">
        <v>483</v>
      </c>
      <c r="H32">
        <v>5000</v>
      </c>
      <c r="I32">
        <v>12000</v>
      </c>
      <c r="K32" s="5">
        <f t="shared" si="0"/>
        <v>35541483</v>
      </c>
      <c r="L32">
        <f>+K32</f>
        <v>35541483</v>
      </c>
    </row>
    <row r="33" spans="1:12" x14ac:dyDescent="0.35">
      <c r="A33" t="s">
        <v>16</v>
      </c>
      <c r="B33" t="s">
        <v>6</v>
      </c>
      <c r="K33" s="5">
        <f t="shared" si="0"/>
        <v>0</v>
      </c>
    </row>
    <row r="34" spans="1:12" x14ac:dyDescent="0.35">
      <c r="A34" t="s">
        <v>17</v>
      </c>
      <c r="B34" t="s">
        <v>1</v>
      </c>
      <c r="C34" t="s">
        <v>0</v>
      </c>
      <c r="D34">
        <v>69945000</v>
      </c>
      <c r="E34">
        <v>114610000</v>
      </c>
      <c r="F34">
        <v>407367876</v>
      </c>
      <c r="G34">
        <v>518550376</v>
      </c>
      <c r="H34">
        <v>318500000</v>
      </c>
      <c r="I34">
        <v>553010000</v>
      </c>
      <c r="K34" s="5">
        <f t="shared" si="0"/>
        <v>1981983252</v>
      </c>
      <c r="L34">
        <f>+SUM(K34:K37)</f>
        <v>1994141120</v>
      </c>
    </row>
    <row r="35" spans="1:12" x14ac:dyDescent="0.35">
      <c r="A35" t="s">
        <v>17</v>
      </c>
      <c r="B35" t="s">
        <v>3</v>
      </c>
      <c r="C35">
        <v>600000</v>
      </c>
      <c r="D35">
        <v>405000</v>
      </c>
      <c r="E35">
        <v>520000</v>
      </c>
      <c r="F35">
        <v>54898</v>
      </c>
      <c r="G35">
        <v>32970</v>
      </c>
      <c r="H35">
        <v>85000</v>
      </c>
      <c r="I35">
        <v>235000</v>
      </c>
      <c r="K35" s="5">
        <f t="shared" si="0"/>
        <v>1932868</v>
      </c>
    </row>
    <row r="36" spans="1:12" x14ac:dyDescent="0.35">
      <c r="A36" t="s">
        <v>17</v>
      </c>
      <c r="B36" t="s">
        <v>3</v>
      </c>
      <c r="K36" s="5">
        <f t="shared" si="0"/>
        <v>0</v>
      </c>
    </row>
    <row r="37" spans="1:12" x14ac:dyDescent="0.35">
      <c r="A37" t="s">
        <v>17</v>
      </c>
      <c r="B37" t="s">
        <v>4</v>
      </c>
      <c r="C37">
        <v>460000</v>
      </c>
      <c r="D37">
        <v>3275000</v>
      </c>
      <c r="E37">
        <v>745000</v>
      </c>
      <c r="F37">
        <v>2610000</v>
      </c>
      <c r="G37">
        <v>1665000</v>
      </c>
      <c r="H37">
        <v>930000</v>
      </c>
      <c r="I37">
        <v>540000</v>
      </c>
      <c r="K37" s="5">
        <f t="shared" si="0"/>
        <v>10225000</v>
      </c>
    </row>
    <row r="38" spans="1:12" x14ac:dyDescent="0.35">
      <c r="A38" t="s">
        <v>18</v>
      </c>
      <c r="B38" t="s">
        <v>1</v>
      </c>
      <c r="C38">
        <v>10990000</v>
      </c>
      <c r="D38">
        <v>7855000</v>
      </c>
      <c r="E38">
        <v>6275000</v>
      </c>
      <c r="F38">
        <v>7300000</v>
      </c>
      <c r="G38">
        <v>17530000</v>
      </c>
      <c r="H38">
        <v>15585000</v>
      </c>
      <c r="I38">
        <v>16430000</v>
      </c>
      <c r="K38" s="5">
        <f t="shared" si="0"/>
        <v>81965000</v>
      </c>
      <c r="L38">
        <f>+SUM(K38:K42)</f>
        <v>948093967</v>
      </c>
    </row>
    <row r="39" spans="1:12" x14ac:dyDescent="0.35">
      <c r="A39" t="s">
        <v>18</v>
      </c>
      <c r="B39" t="s">
        <v>3</v>
      </c>
      <c r="C39">
        <v>4795000</v>
      </c>
      <c r="D39">
        <v>115495000</v>
      </c>
      <c r="E39">
        <v>164540000</v>
      </c>
      <c r="F39">
        <v>97810000</v>
      </c>
      <c r="G39">
        <v>137025000</v>
      </c>
      <c r="H39">
        <v>89715000</v>
      </c>
      <c r="I39">
        <v>84960000</v>
      </c>
      <c r="K39" s="5">
        <f t="shared" si="0"/>
        <v>694340000</v>
      </c>
    </row>
    <row r="40" spans="1:12" x14ac:dyDescent="0.35">
      <c r="A40" t="s">
        <v>18</v>
      </c>
      <c r="B40" t="s">
        <v>3</v>
      </c>
      <c r="C40">
        <v>15000</v>
      </c>
      <c r="D40">
        <v>370000</v>
      </c>
      <c r="E40">
        <v>2595000</v>
      </c>
      <c r="F40">
        <v>307147</v>
      </c>
      <c r="G40">
        <v>641820</v>
      </c>
      <c r="H40">
        <v>440000</v>
      </c>
      <c r="I40">
        <v>25000</v>
      </c>
      <c r="K40" s="5">
        <f t="shared" si="0"/>
        <v>4393967</v>
      </c>
    </row>
    <row r="41" spans="1:12" x14ac:dyDescent="0.35">
      <c r="A41" t="s">
        <v>18</v>
      </c>
      <c r="B41" t="s">
        <v>4</v>
      </c>
      <c r="C41">
        <v>465000</v>
      </c>
      <c r="D41">
        <v>11965000</v>
      </c>
      <c r="E41">
        <v>16580000</v>
      </c>
      <c r="F41">
        <v>15745000</v>
      </c>
      <c r="G41">
        <v>35775000</v>
      </c>
      <c r="H41">
        <v>30475000</v>
      </c>
      <c r="I41">
        <v>33340000</v>
      </c>
      <c r="K41" s="5">
        <f t="shared" si="0"/>
        <v>144345000</v>
      </c>
    </row>
    <row r="42" spans="1:12" x14ac:dyDescent="0.35">
      <c r="A42" t="s">
        <v>18</v>
      </c>
      <c r="B42" t="s">
        <v>6</v>
      </c>
      <c r="C42">
        <v>210000</v>
      </c>
      <c r="D42">
        <v>4775000</v>
      </c>
      <c r="E42">
        <v>1165000</v>
      </c>
      <c r="F42">
        <v>3855000</v>
      </c>
      <c r="G42">
        <v>7190000</v>
      </c>
      <c r="H42">
        <v>3785000</v>
      </c>
      <c r="I42">
        <v>2070000</v>
      </c>
      <c r="K42" s="5">
        <f t="shared" si="0"/>
        <v>23050000</v>
      </c>
    </row>
    <row r="43" spans="1:12" x14ac:dyDescent="0.35">
      <c r="A43" t="s">
        <v>19</v>
      </c>
      <c r="B43" t="s">
        <v>1</v>
      </c>
      <c r="C43">
        <v>1100000</v>
      </c>
      <c r="D43">
        <v>800000</v>
      </c>
      <c r="E43">
        <v>1000000</v>
      </c>
      <c r="F43">
        <v>5299100</v>
      </c>
      <c r="G43">
        <v>3417495</v>
      </c>
      <c r="H43">
        <v>2110000</v>
      </c>
      <c r="I43">
        <v>455000</v>
      </c>
      <c r="K43" s="5">
        <f t="shared" si="0"/>
        <v>14181595</v>
      </c>
      <c r="L43">
        <f>+SUM(K43:K44)</f>
        <v>14348282</v>
      </c>
    </row>
    <row r="44" spans="1:12" x14ac:dyDescent="0.35">
      <c r="A44" t="s">
        <v>19</v>
      </c>
      <c r="B44" t="s">
        <v>13</v>
      </c>
      <c r="C44">
        <v>35000</v>
      </c>
      <c r="D44">
        <v>25000</v>
      </c>
      <c r="E44">
        <v>50000</v>
      </c>
      <c r="F44">
        <v>5000</v>
      </c>
      <c r="G44">
        <v>10000</v>
      </c>
      <c r="H44">
        <v>30400</v>
      </c>
      <c r="I44">
        <v>11287</v>
      </c>
      <c r="K44" s="5">
        <f t="shared" si="0"/>
        <v>166687</v>
      </c>
    </row>
    <row r="45" spans="1:12" x14ac:dyDescent="0.35">
      <c r="A45" t="s">
        <v>20</v>
      </c>
      <c r="B45" t="s">
        <v>1</v>
      </c>
      <c r="C45">
        <v>80000</v>
      </c>
      <c r="D45">
        <v>5465000</v>
      </c>
      <c r="E45">
        <v>100000</v>
      </c>
      <c r="F45">
        <v>2484600</v>
      </c>
      <c r="G45">
        <v>5753677</v>
      </c>
      <c r="H45">
        <v>7404210</v>
      </c>
      <c r="I45">
        <v>3836465</v>
      </c>
      <c r="K45" s="5">
        <f t="shared" si="0"/>
        <v>25123952</v>
      </c>
      <c r="L45">
        <f>+SUM(K45:K48)</f>
        <v>68945952</v>
      </c>
    </row>
    <row r="46" spans="1:12" x14ac:dyDescent="0.35">
      <c r="A46" t="s">
        <v>20</v>
      </c>
      <c r="B46" t="s">
        <v>3</v>
      </c>
      <c r="C46">
        <v>165000</v>
      </c>
      <c r="D46">
        <v>110000</v>
      </c>
      <c r="E46">
        <v>480000</v>
      </c>
      <c r="F46">
        <v>570000</v>
      </c>
      <c r="G46">
        <v>240000</v>
      </c>
      <c r="H46">
        <v>33000</v>
      </c>
      <c r="I46">
        <v>9000</v>
      </c>
      <c r="K46" s="5">
        <f t="shared" si="0"/>
        <v>1607000</v>
      </c>
    </row>
    <row r="47" spans="1:12" x14ac:dyDescent="0.35">
      <c r="A47" t="s">
        <v>20</v>
      </c>
      <c r="B47" t="s">
        <v>4</v>
      </c>
      <c r="C47">
        <v>500000</v>
      </c>
      <c r="D47">
        <v>14630000</v>
      </c>
      <c r="E47">
        <v>3190000</v>
      </c>
      <c r="F47">
        <v>11050000</v>
      </c>
      <c r="G47">
        <v>1420000</v>
      </c>
      <c r="H47">
        <v>4380000</v>
      </c>
      <c r="I47">
        <v>3120000</v>
      </c>
      <c r="K47" s="5">
        <f t="shared" si="0"/>
        <v>38290000</v>
      </c>
    </row>
    <row r="48" spans="1:12" x14ac:dyDescent="0.35">
      <c r="A48" t="s">
        <v>20</v>
      </c>
      <c r="B48" t="s">
        <v>6</v>
      </c>
      <c r="C48">
        <v>35000</v>
      </c>
      <c r="D48">
        <v>1465000</v>
      </c>
      <c r="E48">
        <v>235000</v>
      </c>
      <c r="F48">
        <v>515000</v>
      </c>
      <c r="G48">
        <v>775000</v>
      </c>
      <c r="H48">
        <v>640000</v>
      </c>
      <c r="I48">
        <v>260000</v>
      </c>
      <c r="K48" s="5">
        <f t="shared" si="0"/>
        <v>3925000</v>
      </c>
    </row>
    <row r="49" spans="1:12" x14ac:dyDescent="0.35">
      <c r="A49" t="s">
        <v>21</v>
      </c>
      <c r="B49" t="s">
        <v>3</v>
      </c>
      <c r="C49">
        <v>90000</v>
      </c>
      <c r="D49">
        <v>25000</v>
      </c>
      <c r="E49">
        <v>15000</v>
      </c>
      <c r="F49">
        <v>5000</v>
      </c>
      <c r="G49">
        <v>15000</v>
      </c>
      <c r="H49">
        <v>30000</v>
      </c>
      <c r="I49">
        <v>25000</v>
      </c>
      <c r="K49" s="5">
        <f t="shared" si="0"/>
        <v>205000</v>
      </c>
      <c r="L49">
        <f>+SUM(K49:K50)</f>
        <v>1070000</v>
      </c>
    </row>
    <row r="50" spans="1:12" x14ac:dyDescent="0.35">
      <c r="A50" t="s">
        <v>21</v>
      </c>
      <c r="B50" t="s">
        <v>4</v>
      </c>
      <c r="C50">
        <v>5000</v>
      </c>
      <c r="D50">
        <v>5000</v>
      </c>
      <c r="E50">
        <v>0</v>
      </c>
      <c r="F50">
        <v>10000</v>
      </c>
      <c r="G50">
        <v>535000</v>
      </c>
      <c r="H50">
        <v>295000</v>
      </c>
      <c r="I50">
        <v>15000</v>
      </c>
      <c r="K50" s="5">
        <f t="shared" si="0"/>
        <v>865000</v>
      </c>
    </row>
    <row r="51" spans="1:12" x14ac:dyDescent="0.35">
      <c r="A51" t="s">
        <v>22</v>
      </c>
      <c r="B51" t="s">
        <v>1</v>
      </c>
      <c r="C51">
        <v>135000</v>
      </c>
      <c r="D51">
        <v>10000</v>
      </c>
      <c r="E51">
        <v>20000</v>
      </c>
      <c r="F51">
        <v>35000</v>
      </c>
      <c r="G51">
        <v>25000</v>
      </c>
      <c r="H51">
        <v>25000</v>
      </c>
      <c r="I51">
        <v>50000</v>
      </c>
      <c r="K51" s="5">
        <f t="shared" si="0"/>
        <v>300000</v>
      </c>
      <c r="L51">
        <f>+SUM(K51:K52)</f>
        <v>1145000</v>
      </c>
    </row>
    <row r="52" spans="1:12" x14ac:dyDescent="0.35">
      <c r="A52" t="s">
        <v>22</v>
      </c>
      <c r="B52" t="s">
        <v>6</v>
      </c>
      <c r="C52">
        <v>0</v>
      </c>
      <c r="D52">
        <v>845000</v>
      </c>
      <c r="K52" s="5">
        <f t="shared" si="0"/>
        <v>845000</v>
      </c>
    </row>
    <row r="53" spans="1:12" x14ac:dyDescent="0.35">
      <c r="A53" t="s">
        <v>23</v>
      </c>
      <c r="B53" t="s">
        <v>1</v>
      </c>
      <c r="C53">
        <v>1240000</v>
      </c>
      <c r="D53">
        <v>545000</v>
      </c>
      <c r="E53">
        <v>950000</v>
      </c>
      <c r="F53">
        <v>5000</v>
      </c>
      <c r="G53">
        <v>14505</v>
      </c>
      <c r="H53">
        <v>227094</v>
      </c>
      <c r="I53">
        <v>112743</v>
      </c>
      <c r="K53" s="5">
        <f t="shared" si="0"/>
        <v>3094342</v>
      </c>
      <c r="L53">
        <f>+SUM(K53:K54)</f>
        <v>5094342</v>
      </c>
    </row>
    <row r="54" spans="1:12" x14ac:dyDescent="0.35">
      <c r="A54" t="s">
        <v>23</v>
      </c>
      <c r="B54" t="s">
        <v>4</v>
      </c>
      <c r="C54">
        <v>1500000</v>
      </c>
      <c r="D54">
        <v>500000</v>
      </c>
      <c r="K54" s="5">
        <f t="shared" si="0"/>
        <v>2000000</v>
      </c>
    </row>
    <row r="55" spans="1:12" x14ac:dyDescent="0.35">
      <c r="A55" t="s">
        <v>24</v>
      </c>
      <c r="B55" t="s">
        <v>3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>
        <v>10000</v>
      </c>
      <c r="I55">
        <v>5000</v>
      </c>
      <c r="K55" s="5">
        <f t="shared" si="0"/>
        <v>15000</v>
      </c>
      <c r="L55">
        <f>+K55</f>
        <v>15000</v>
      </c>
    </row>
    <row r="56" spans="1:12" x14ac:dyDescent="0.35">
      <c r="A56" t="s">
        <v>25</v>
      </c>
      <c r="B56" t="s">
        <v>3</v>
      </c>
      <c r="C56">
        <v>500000</v>
      </c>
      <c r="D56">
        <v>65000</v>
      </c>
      <c r="E56">
        <v>65000</v>
      </c>
      <c r="F56">
        <v>55000</v>
      </c>
      <c r="G56">
        <v>20000</v>
      </c>
      <c r="H56">
        <v>15000</v>
      </c>
      <c r="I56">
        <v>35000</v>
      </c>
      <c r="K56" s="5">
        <f t="shared" si="0"/>
        <v>755000</v>
      </c>
      <c r="L56">
        <f>+K56</f>
        <v>755000</v>
      </c>
    </row>
    <row r="57" spans="1:12" x14ac:dyDescent="0.35">
      <c r="A57" t="s">
        <v>26</v>
      </c>
      <c r="B57" t="s">
        <v>1</v>
      </c>
      <c r="C57">
        <v>21675000</v>
      </c>
      <c r="D57">
        <v>23795000</v>
      </c>
      <c r="E57">
        <v>12850000</v>
      </c>
      <c r="F57">
        <v>36697813</v>
      </c>
      <c r="G57">
        <v>5288214</v>
      </c>
      <c r="H57">
        <v>1875000</v>
      </c>
      <c r="I57">
        <v>1600000</v>
      </c>
      <c r="K57" s="5">
        <f t="shared" si="0"/>
        <v>103781027</v>
      </c>
      <c r="L57">
        <f>+SUM(K57:K60)</f>
        <v>108238156</v>
      </c>
    </row>
    <row r="58" spans="1:12" x14ac:dyDescent="0.35">
      <c r="A58" t="s">
        <v>26</v>
      </c>
      <c r="B58" t="s">
        <v>3</v>
      </c>
      <c r="C58">
        <v>615000</v>
      </c>
      <c r="D58">
        <v>3305000</v>
      </c>
      <c r="E58">
        <v>20285</v>
      </c>
      <c r="F58">
        <v>14747</v>
      </c>
      <c r="G58">
        <v>15108</v>
      </c>
      <c r="H58">
        <v>21292</v>
      </c>
      <c r="I58">
        <v>45045</v>
      </c>
      <c r="K58" s="5">
        <f t="shared" si="0"/>
        <v>4036477</v>
      </c>
    </row>
    <row r="59" spans="1:12" x14ac:dyDescent="0.35">
      <c r="A59" t="s">
        <v>26</v>
      </c>
      <c r="B59" t="s">
        <v>4</v>
      </c>
      <c r="C59">
        <v>10000</v>
      </c>
      <c r="D59">
        <v>60000</v>
      </c>
      <c r="E59">
        <v>30000</v>
      </c>
      <c r="F59">
        <v>50000</v>
      </c>
      <c r="G59">
        <v>20000</v>
      </c>
      <c r="H59">
        <v>10000</v>
      </c>
      <c r="I59">
        <v>5000</v>
      </c>
      <c r="K59" s="5">
        <f t="shared" si="0"/>
        <v>185000</v>
      </c>
    </row>
    <row r="60" spans="1:12" x14ac:dyDescent="0.35">
      <c r="A60" t="s">
        <v>26</v>
      </c>
      <c r="B60" t="s">
        <v>6</v>
      </c>
      <c r="C60">
        <v>60000</v>
      </c>
      <c r="D60">
        <v>40000</v>
      </c>
      <c r="E60">
        <v>10000</v>
      </c>
      <c r="F60">
        <v>95000</v>
      </c>
      <c r="G60">
        <v>25000</v>
      </c>
      <c r="H60">
        <v>4965</v>
      </c>
      <c r="I60">
        <v>687</v>
      </c>
      <c r="K60" s="5">
        <f t="shared" si="0"/>
        <v>235652</v>
      </c>
    </row>
    <row r="61" spans="1:12" x14ac:dyDescent="0.35">
      <c r="A61" t="s">
        <v>27</v>
      </c>
      <c r="B61" t="s">
        <v>1</v>
      </c>
      <c r="C61">
        <v>200000</v>
      </c>
      <c r="D61">
        <v>910000</v>
      </c>
      <c r="E61">
        <v>2000000</v>
      </c>
      <c r="F61">
        <v>12850000</v>
      </c>
      <c r="G61">
        <v>2166824</v>
      </c>
      <c r="H61">
        <v>2350000</v>
      </c>
      <c r="I61">
        <v>22980</v>
      </c>
      <c r="K61" s="5">
        <f t="shared" si="0"/>
        <v>20499804</v>
      </c>
      <c r="L61">
        <f>+SUM(K61:K63)</f>
        <v>20865588</v>
      </c>
    </row>
    <row r="62" spans="1:12" x14ac:dyDescent="0.35">
      <c r="A62" t="s">
        <v>27</v>
      </c>
      <c r="B62" t="s">
        <v>3</v>
      </c>
      <c r="C62">
        <v>10000</v>
      </c>
      <c r="D62">
        <v>35000</v>
      </c>
      <c r="F62">
        <v>50000</v>
      </c>
      <c r="G62">
        <v>65000</v>
      </c>
      <c r="H62">
        <v>50000</v>
      </c>
      <c r="I62">
        <v>30000</v>
      </c>
      <c r="K62" s="5">
        <f t="shared" si="0"/>
        <v>240000</v>
      </c>
    </row>
    <row r="63" spans="1:12" x14ac:dyDescent="0.35">
      <c r="A63" t="s">
        <v>27</v>
      </c>
      <c r="B63" t="s">
        <v>4</v>
      </c>
      <c r="C63">
        <v>5000</v>
      </c>
      <c r="D63">
        <v>10000</v>
      </c>
      <c r="E63">
        <v>25000</v>
      </c>
      <c r="F63">
        <v>5443</v>
      </c>
      <c r="G63">
        <v>60341</v>
      </c>
      <c r="H63">
        <v>5000</v>
      </c>
      <c r="I63">
        <v>15000</v>
      </c>
      <c r="K63" s="5">
        <f t="shared" si="0"/>
        <v>125784</v>
      </c>
    </row>
    <row r="64" spans="1:12" x14ac:dyDescent="0.35">
      <c r="A64" t="s">
        <v>28</v>
      </c>
      <c r="B64" t="s">
        <v>1</v>
      </c>
      <c r="C64">
        <v>59620000</v>
      </c>
      <c r="D64">
        <v>72175000</v>
      </c>
      <c r="E64">
        <v>60575000</v>
      </c>
      <c r="F64">
        <v>69557645</v>
      </c>
      <c r="G64">
        <v>55048183</v>
      </c>
      <c r="H64">
        <v>50690000</v>
      </c>
      <c r="I64">
        <v>52915000</v>
      </c>
      <c r="K64" s="5">
        <f t="shared" si="0"/>
        <v>420580828</v>
      </c>
      <c r="L64">
        <f>+SUM(K64:K67)</f>
        <v>429214081</v>
      </c>
    </row>
    <row r="65" spans="1:12" x14ac:dyDescent="0.35">
      <c r="A65" t="s">
        <v>28</v>
      </c>
      <c r="B65" t="s">
        <v>3</v>
      </c>
      <c r="C65">
        <f>460000+10000</f>
        <v>470000</v>
      </c>
      <c r="D65">
        <f>460000+5000</f>
        <v>465000</v>
      </c>
      <c r="F65">
        <f>460000+10000</f>
        <v>470000</v>
      </c>
      <c r="G65">
        <f>460000+5000</f>
        <v>465000</v>
      </c>
      <c r="H65">
        <f>460000+20000</f>
        <v>480000</v>
      </c>
      <c r="I65">
        <f>460000+65000</f>
        <v>525000</v>
      </c>
      <c r="K65" s="5">
        <f t="shared" si="0"/>
        <v>2875000</v>
      </c>
    </row>
    <row r="66" spans="1:12" x14ac:dyDescent="0.35">
      <c r="A66" t="s">
        <v>28</v>
      </c>
      <c r="B66" t="s">
        <v>4</v>
      </c>
      <c r="C66">
        <v>2040000</v>
      </c>
      <c r="D66">
        <v>690000</v>
      </c>
      <c r="E66">
        <v>90000</v>
      </c>
      <c r="F66">
        <v>90000</v>
      </c>
      <c r="G66">
        <v>10000</v>
      </c>
      <c r="H66">
        <v>7189</v>
      </c>
      <c r="I66">
        <v>1264</v>
      </c>
      <c r="K66" s="5">
        <f t="shared" si="0"/>
        <v>2928453</v>
      </c>
    </row>
    <row r="67" spans="1:12" x14ac:dyDescent="0.35">
      <c r="A67" t="s">
        <v>28</v>
      </c>
      <c r="B67" t="s">
        <v>1</v>
      </c>
      <c r="C67">
        <v>400000</v>
      </c>
      <c r="D67">
        <v>10000</v>
      </c>
      <c r="E67">
        <v>2070000</v>
      </c>
      <c r="F67">
        <v>88700</v>
      </c>
      <c r="G67">
        <v>90200</v>
      </c>
      <c r="H67">
        <v>47200</v>
      </c>
      <c r="I67">
        <v>123700</v>
      </c>
      <c r="K67" s="5">
        <f t="shared" si="0"/>
        <v>2829800</v>
      </c>
    </row>
    <row r="68" spans="1:12" x14ac:dyDescent="0.35">
      <c r="A68" t="s">
        <v>29</v>
      </c>
      <c r="B68" t="s">
        <v>3</v>
      </c>
      <c r="C68">
        <v>185000</v>
      </c>
      <c r="D68">
        <v>160000</v>
      </c>
      <c r="E68" t="s">
        <v>0</v>
      </c>
      <c r="F68">
        <v>290662</v>
      </c>
      <c r="G68">
        <v>630779</v>
      </c>
      <c r="H68">
        <v>725000</v>
      </c>
      <c r="I68">
        <v>7020000</v>
      </c>
      <c r="K68" s="5">
        <f t="shared" ref="K68:K73" si="1">+SUM(C68:I68)</f>
        <v>9011441</v>
      </c>
      <c r="L68">
        <f>+K68</f>
        <v>9011441</v>
      </c>
    </row>
    <row r="69" spans="1:12" x14ac:dyDescent="0.35">
      <c r="A69" t="s">
        <v>30</v>
      </c>
      <c r="B69" t="s">
        <v>1</v>
      </c>
      <c r="C69">
        <v>32288331</v>
      </c>
      <c r="D69">
        <v>28709324</v>
      </c>
      <c r="E69">
        <v>19103486</v>
      </c>
      <c r="F69">
        <v>16835755</v>
      </c>
      <c r="G69">
        <v>24983180</v>
      </c>
      <c r="H69">
        <v>29947667</v>
      </c>
      <c r="I69">
        <v>28474520</v>
      </c>
      <c r="J69">
        <v>20891380</v>
      </c>
      <c r="K69" s="5">
        <f t="shared" si="1"/>
        <v>180342263</v>
      </c>
      <c r="L69">
        <f>+SUM(K69:K73)</f>
        <v>397849904</v>
      </c>
    </row>
    <row r="70" spans="1:12" x14ac:dyDescent="0.35">
      <c r="A70" t="s">
        <v>30</v>
      </c>
      <c r="B70" t="s">
        <v>3</v>
      </c>
      <c r="C70">
        <v>1702424</v>
      </c>
      <c r="D70">
        <v>284182</v>
      </c>
      <c r="E70" t="s">
        <v>0</v>
      </c>
      <c r="F70">
        <v>178953</v>
      </c>
      <c r="G70">
        <v>148331</v>
      </c>
      <c r="H70">
        <v>423553</v>
      </c>
      <c r="I70">
        <v>170873</v>
      </c>
      <c r="J70">
        <v>267847</v>
      </c>
      <c r="K70" s="5">
        <f t="shared" si="1"/>
        <v>2908316</v>
      </c>
    </row>
    <row r="71" spans="1:12" x14ac:dyDescent="0.35">
      <c r="A71" t="s">
        <v>30</v>
      </c>
      <c r="B71" t="s">
        <v>3</v>
      </c>
      <c r="C71">
        <v>46117478</v>
      </c>
      <c r="D71">
        <v>34651963</v>
      </c>
      <c r="E71" t="s">
        <v>0</v>
      </c>
      <c r="F71">
        <v>127790</v>
      </c>
      <c r="G71">
        <v>241586</v>
      </c>
      <c r="H71">
        <v>445121</v>
      </c>
      <c r="I71">
        <v>272713</v>
      </c>
      <c r="J71">
        <v>309700</v>
      </c>
      <c r="K71" s="5">
        <f t="shared" si="1"/>
        <v>81856651</v>
      </c>
    </row>
    <row r="72" spans="1:12" x14ac:dyDescent="0.35">
      <c r="A72" t="s">
        <v>30</v>
      </c>
      <c r="B72" t="s">
        <v>4</v>
      </c>
      <c r="C72">
        <v>3949553</v>
      </c>
      <c r="D72">
        <v>2001018</v>
      </c>
      <c r="E72">
        <v>2430399</v>
      </c>
      <c r="F72">
        <v>943964</v>
      </c>
      <c r="G72">
        <v>686369</v>
      </c>
      <c r="H72">
        <v>1156793</v>
      </c>
      <c r="I72">
        <v>1019188</v>
      </c>
      <c r="J72">
        <v>1160545</v>
      </c>
      <c r="K72" s="5">
        <f t="shared" si="1"/>
        <v>12187284</v>
      </c>
    </row>
    <row r="73" spans="1:12" x14ac:dyDescent="0.35">
      <c r="A73" t="s">
        <v>30</v>
      </c>
      <c r="B73" t="s">
        <v>6</v>
      </c>
      <c r="C73">
        <v>2974099</v>
      </c>
      <c r="D73">
        <v>11165256</v>
      </c>
      <c r="E73">
        <v>14606086</v>
      </c>
      <c r="F73">
        <v>17027561</v>
      </c>
      <c r="G73">
        <v>18105603</v>
      </c>
      <c r="H73">
        <v>29614238</v>
      </c>
      <c r="I73">
        <v>27062547</v>
      </c>
      <c r="J73">
        <v>16369776</v>
      </c>
      <c r="K73" s="5">
        <f t="shared" si="1"/>
        <v>120555390</v>
      </c>
    </row>
    <row r="74" spans="1:12" x14ac:dyDescent="0.35">
      <c r="A74" s="1"/>
    </row>
    <row r="75" spans="1:12" x14ac:dyDescent="0.35">
      <c r="A75" s="2"/>
    </row>
    <row r="76" spans="1:12" x14ac:dyDescent="0.35">
      <c r="A76" s="3"/>
      <c r="B76" s="6"/>
      <c r="C76" s="7"/>
      <c r="D76" s="7"/>
      <c r="E76" s="7"/>
      <c r="F76" s="7"/>
      <c r="G76" s="7"/>
      <c r="H76" s="7"/>
      <c r="I76" s="7"/>
      <c r="J76" s="7"/>
      <c r="K76" s="7"/>
    </row>
    <row r="77" spans="1:12" x14ac:dyDescent="0.35">
      <c r="A77" s="3"/>
      <c r="B77" s="6"/>
      <c r="C77" s="7"/>
      <c r="D77" s="7"/>
      <c r="E77" s="7"/>
      <c r="F77" s="7"/>
      <c r="G77" s="7"/>
      <c r="H77" s="7"/>
      <c r="I77" s="7"/>
      <c r="J77" s="7"/>
      <c r="K77" s="7"/>
    </row>
    <row r="78" spans="1:12" x14ac:dyDescent="0.35">
      <c r="A78" s="3"/>
      <c r="B78" s="6"/>
      <c r="C78" s="7"/>
      <c r="D78" s="7"/>
      <c r="E78" s="7"/>
      <c r="F78" s="7"/>
      <c r="G78" s="7"/>
      <c r="H78" s="7"/>
      <c r="I78" s="7"/>
      <c r="J78" s="7"/>
      <c r="K78" s="7"/>
    </row>
    <row r="79" spans="1:12" x14ac:dyDescent="0.35">
      <c r="A79" s="3"/>
      <c r="B79" s="6"/>
      <c r="C79" s="7"/>
      <c r="D79" s="7"/>
      <c r="E79" s="7"/>
      <c r="F79" s="7"/>
      <c r="G79" s="7"/>
      <c r="H79" s="7"/>
      <c r="I79" s="7"/>
      <c r="J79" s="7"/>
      <c r="K79" s="7"/>
    </row>
    <row r="80" spans="1:12" x14ac:dyDescent="0.35">
      <c r="A80" s="3"/>
      <c r="B80" s="6"/>
      <c r="C80" s="7"/>
      <c r="D80" s="7"/>
      <c r="E80" s="7"/>
      <c r="F80" s="7"/>
      <c r="G80" s="7"/>
      <c r="H80" s="7"/>
      <c r="I80" s="7"/>
      <c r="J80" s="7"/>
      <c r="K80" s="7"/>
    </row>
    <row r="81" spans="1:8" x14ac:dyDescent="0.35">
      <c r="A81" s="2"/>
    </row>
    <row r="82" spans="1:8" x14ac:dyDescent="0.35">
      <c r="A82" s="3"/>
      <c r="B82" s="6"/>
      <c r="C82" s="7"/>
      <c r="D82" s="7"/>
      <c r="E82" s="7"/>
      <c r="F82" s="7"/>
      <c r="G82" s="7"/>
      <c r="H82" s="7"/>
    </row>
    <row r="83" spans="1:8" x14ac:dyDescent="0.35">
      <c r="A83" s="3"/>
      <c r="B83" s="6"/>
      <c r="C83" s="7"/>
      <c r="D83" s="7"/>
      <c r="E83" s="7"/>
      <c r="F83" s="7"/>
      <c r="G83" s="7"/>
      <c r="H83" s="7"/>
    </row>
    <row r="84" spans="1:8" x14ac:dyDescent="0.35">
      <c r="A84" s="3"/>
      <c r="B84" s="6"/>
      <c r="C84" s="7"/>
      <c r="D84" s="7"/>
      <c r="E84" s="7"/>
      <c r="F84" s="7"/>
      <c r="G84" s="7"/>
      <c r="H84" s="7"/>
    </row>
    <row r="85" spans="1:8" x14ac:dyDescent="0.35">
      <c r="A85" s="3"/>
      <c r="B85" s="6"/>
      <c r="C85" s="7"/>
      <c r="D85" s="7"/>
      <c r="E85" s="7"/>
      <c r="F85" s="7"/>
      <c r="G85" s="7"/>
      <c r="H85" s="7"/>
    </row>
  </sheetData>
  <mergeCells count="14">
    <mergeCell ref="B83:H83"/>
    <mergeCell ref="B84:H84"/>
    <mergeCell ref="B85:H85"/>
    <mergeCell ref="B78:H78"/>
    <mergeCell ref="B79:H79"/>
    <mergeCell ref="I79:K79"/>
    <mergeCell ref="B80:H80"/>
    <mergeCell ref="I80:K80"/>
    <mergeCell ref="B82:H82"/>
    <mergeCell ref="B76:H76"/>
    <mergeCell ref="I76:K76"/>
    <mergeCell ref="B77:H77"/>
    <mergeCell ref="I77:K77"/>
    <mergeCell ref="I78:K7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World mineral statistics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Merello</cp:lastModifiedBy>
  <dcterms:created xsi:type="dcterms:W3CDTF">2022-03-01T18:40:24Z</dcterms:created>
  <dcterms:modified xsi:type="dcterms:W3CDTF">2022-03-01T19:46:10Z</dcterms:modified>
</cp:coreProperties>
</file>