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ore\Downloads\"/>
    </mc:Choice>
  </mc:AlternateContent>
  <xr:revisionPtr revIDLastSave="0" documentId="13_ncr:1_{496DD2C3-3604-44FD-8F5E-2CA6F4A46F3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odos" sheetId="1" r:id="rId1"/>
    <sheet name="Blacklist" sheetId="2" r:id="rId2"/>
    <sheet name="Wishlist" sheetId="3" r:id="rId3"/>
    <sheet name="Canasta" sheetId="4" r:id="rId4"/>
    <sheet name="Comentarios" sheetId="5" r:id="rId5"/>
    <sheet name="Campeones" sheetId="6" r:id="rId6"/>
    <sheet name="Compra 4-10-22" sheetId="7" r:id="rId7"/>
  </sheets>
  <definedNames>
    <definedName name="_xlnm._FilterDatabase" localSheetId="5" hidden="1">Campeones!$A$1:$J$22</definedName>
    <definedName name="_xlnm._FilterDatabase" localSheetId="6" hidden="1">'Compra 4-10-22'!$A$1:$K$1</definedName>
    <definedName name="_xlnm._FilterDatabase" localSheetId="0" hidden="1">Todos!$A$1:$N$426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7" l="1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D2" i="7"/>
  <c r="C2" i="7"/>
  <c r="B2" i="7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D291" i="4"/>
  <c r="C291" i="4"/>
  <c r="B291" i="4"/>
  <c r="D290" i="4"/>
  <c r="C290" i="4"/>
  <c r="B290" i="4"/>
  <c r="D376" i="4"/>
  <c r="C376" i="4"/>
  <c r="B376" i="4"/>
  <c r="D375" i="4"/>
  <c r="C375" i="4"/>
  <c r="B375" i="4"/>
  <c r="D374" i="4"/>
  <c r="C374" i="4"/>
  <c r="B374" i="4"/>
  <c r="D373" i="4"/>
  <c r="C373" i="4"/>
  <c r="B373" i="4"/>
  <c r="D372" i="4"/>
  <c r="C372" i="4"/>
  <c r="B372" i="4"/>
  <c r="D371" i="4"/>
  <c r="C371" i="4"/>
  <c r="B371" i="4"/>
  <c r="D289" i="4"/>
  <c r="C289" i="4"/>
  <c r="B289" i="4"/>
  <c r="D288" i="4"/>
  <c r="C288" i="4"/>
  <c r="B288" i="4"/>
  <c r="D287" i="4"/>
  <c r="C287" i="4"/>
  <c r="B287" i="4"/>
  <c r="D370" i="4"/>
  <c r="C370" i="4"/>
  <c r="B370" i="4"/>
  <c r="D369" i="4"/>
  <c r="C369" i="4"/>
  <c r="B369" i="4"/>
  <c r="D368" i="4"/>
  <c r="C368" i="4"/>
  <c r="B368" i="4"/>
  <c r="D367" i="4"/>
  <c r="C367" i="4"/>
  <c r="B367" i="4"/>
  <c r="D286" i="4"/>
  <c r="C286" i="4"/>
  <c r="B286" i="4"/>
  <c r="D366" i="4"/>
  <c r="C366" i="4"/>
  <c r="B366" i="4"/>
  <c r="D365" i="4"/>
  <c r="C365" i="4"/>
  <c r="B365" i="4"/>
  <c r="D364" i="4"/>
  <c r="C364" i="4"/>
  <c r="B364" i="4"/>
  <c r="D363" i="4"/>
  <c r="C363" i="4"/>
  <c r="B363" i="4"/>
  <c r="D362" i="4"/>
  <c r="C362" i="4"/>
  <c r="B362" i="4"/>
  <c r="D361" i="4"/>
  <c r="C361" i="4"/>
  <c r="B361" i="4"/>
  <c r="D285" i="4"/>
  <c r="C285" i="4"/>
  <c r="B285" i="4"/>
  <c r="D360" i="4"/>
  <c r="C360" i="4"/>
  <c r="B360" i="4"/>
  <c r="D359" i="4"/>
  <c r="C359" i="4"/>
  <c r="B359" i="4"/>
  <c r="D358" i="4"/>
  <c r="C358" i="4"/>
  <c r="B358" i="4"/>
  <c r="D357" i="4"/>
  <c r="C357" i="4"/>
  <c r="B357" i="4"/>
  <c r="D284" i="4"/>
  <c r="C284" i="4"/>
  <c r="B284" i="4"/>
  <c r="D356" i="4"/>
  <c r="C356" i="4"/>
  <c r="B356" i="4"/>
  <c r="D355" i="4"/>
  <c r="C355" i="4"/>
  <c r="B355" i="4"/>
  <c r="D354" i="4"/>
  <c r="C354" i="4"/>
  <c r="B354" i="4"/>
  <c r="D353" i="4"/>
  <c r="C353" i="4"/>
  <c r="B353" i="4"/>
  <c r="D352" i="4"/>
  <c r="C352" i="4"/>
  <c r="B352" i="4"/>
  <c r="D351" i="4"/>
  <c r="C351" i="4"/>
  <c r="B351" i="4"/>
  <c r="D350" i="4"/>
  <c r="C350" i="4"/>
  <c r="B350" i="4"/>
  <c r="D349" i="4"/>
  <c r="C349" i="4"/>
  <c r="B349" i="4"/>
  <c r="D348" i="4"/>
  <c r="C348" i="4"/>
  <c r="B348" i="4"/>
  <c r="D347" i="4"/>
  <c r="C347" i="4"/>
  <c r="B347" i="4"/>
  <c r="D342" i="4"/>
  <c r="C342" i="4"/>
  <c r="B342" i="4"/>
  <c r="D341" i="4"/>
  <c r="C341" i="4"/>
  <c r="B341" i="4"/>
  <c r="D340" i="4"/>
  <c r="C340" i="4"/>
  <c r="B340" i="4"/>
  <c r="D339" i="4"/>
  <c r="C339" i="4"/>
  <c r="B339" i="4"/>
  <c r="D338" i="4"/>
  <c r="C338" i="4"/>
  <c r="B338" i="4"/>
  <c r="D337" i="4"/>
  <c r="C337" i="4"/>
  <c r="B337" i="4"/>
  <c r="D336" i="4"/>
  <c r="C336" i="4"/>
  <c r="B336" i="4"/>
  <c r="D335" i="4"/>
  <c r="C335" i="4"/>
  <c r="B335" i="4"/>
  <c r="D334" i="4"/>
  <c r="C334" i="4"/>
  <c r="B334" i="4"/>
  <c r="D333" i="4"/>
  <c r="C333" i="4"/>
  <c r="B333" i="4"/>
  <c r="D332" i="4"/>
  <c r="C332" i="4"/>
  <c r="B332" i="4"/>
  <c r="D331" i="4"/>
  <c r="C331" i="4"/>
  <c r="B331" i="4"/>
  <c r="D330" i="4"/>
  <c r="C330" i="4"/>
  <c r="B330" i="4"/>
  <c r="D329" i="4"/>
  <c r="C329" i="4"/>
  <c r="B329" i="4"/>
  <c r="D328" i="4"/>
  <c r="C328" i="4"/>
  <c r="B328" i="4"/>
  <c r="D327" i="4"/>
  <c r="C327" i="4"/>
  <c r="B327" i="4"/>
  <c r="D326" i="4"/>
  <c r="C326" i="4"/>
  <c r="B326" i="4"/>
  <c r="D325" i="4"/>
  <c r="C325" i="4"/>
  <c r="B325" i="4"/>
  <c r="D324" i="4"/>
  <c r="C324" i="4"/>
  <c r="B324" i="4"/>
  <c r="D323" i="4"/>
  <c r="C323" i="4"/>
  <c r="B323" i="4"/>
  <c r="D322" i="4"/>
  <c r="C322" i="4"/>
  <c r="B322" i="4"/>
  <c r="D321" i="4"/>
  <c r="C321" i="4"/>
  <c r="B321" i="4"/>
  <c r="D320" i="4"/>
  <c r="C320" i="4"/>
  <c r="B320" i="4"/>
  <c r="D319" i="4"/>
  <c r="C319" i="4"/>
  <c r="B319" i="4"/>
  <c r="D318" i="4"/>
  <c r="C318" i="4"/>
  <c r="B318" i="4"/>
  <c r="D317" i="4"/>
  <c r="C317" i="4"/>
  <c r="B317" i="4"/>
  <c r="D316" i="4"/>
  <c r="C316" i="4"/>
  <c r="B316" i="4"/>
  <c r="D315" i="4"/>
  <c r="C315" i="4"/>
  <c r="B315" i="4"/>
  <c r="D314" i="4"/>
  <c r="C314" i="4"/>
  <c r="B314" i="4"/>
  <c r="D313" i="4"/>
  <c r="C313" i="4"/>
  <c r="B313" i="4"/>
  <c r="D312" i="4"/>
  <c r="C312" i="4"/>
  <c r="B312" i="4"/>
  <c r="D311" i="4"/>
  <c r="C311" i="4"/>
  <c r="B311" i="4"/>
  <c r="D310" i="4"/>
  <c r="C310" i="4"/>
  <c r="B310" i="4"/>
  <c r="D309" i="4"/>
  <c r="C309" i="4"/>
  <c r="B309" i="4"/>
  <c r="D308" i="4"/>
  <c r="C308" i="4"/>
  <c r="B308" i="4"/>
  <c r="D307" i="4"/>
  <c r="C307" i="4"/>
  <c r="B307" i="4"/>
  <c r="D306" i="4"/>
  <c r="C306" i="4"/>
  <c r="B306" i="4"/>
  <c r="D305" i="4"/>
  <c r="C305" i="4"/>
  <c r="B305" i="4"/>
  <c r="D304" i="4"/>
  <c r="C304" i="4"/>
  <c r="B304" i="4"/>
  <c r="D303" i="4"/>
  <c r="C303" i="4"/>
  <c r="B303" i="4"/>
  <c r="D302" i="4"/>
  <c r="C302" i="4"/>
  <c r="B302" i="4"/>
  <c r="D301" i="4"/>
  <c r="C301" i="4"/>
  <c r="B301" i="4"/>
  <c r="D300" i="4"/>
  <c r="C300" i="4"/>
  <c r="B300" i="4"/>
  <c r="D299" i="4"/>
  <c r="C299" i="4"/>
  <c r="B299" i="4"/>
  <c r="D298" i="4"/>
  <c r="C298" i="4"/>
  <c r="B298" i="4"/>
  <c r="D297" i="4"/>
  <c r="C297" i="4"/>
  <c r="B297" i="4"/>
  <c r="D296" i="4"/>
  <c r="C296" i="4"/>
  <c r="B296" i="4"/>
  <c r="D295" i="4"/>
  <c r="C295" i="4"/>
  <c r="B295" i="4"/>
  <c r="D294" i="4"/>
  <c r="C294" i="4"/>
  <c r="B294" i="4"/>
  <c r="D293" i="4"/>
  <c r="C293" i="4"/>
  <c r="B293" i="4"/>
  <c r="D292" i="4"/>
  <c r="C292" i="4"/>
  <c r="B292" i="4"/>
  <c r="D283" i="4"/>
  <c r="C283" i="4"/>
  <c r="B283" i="4"/>
  <c r="D282" i="4"/>
  <c r="C282" i="4"/>
  <c r="B282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346" i="4"/>
  <c r="C346" i="4"/>
  <c r="B34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345" i="4"/>
  <c r="C345" i="4"/>
  <c r="B345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344" i="4"/>
  <c r="C344" i="4"/>
  <c r="B344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343" i="4"/>
  <c r="C343" i="4"/>
  <c r="B343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M76" i="3"/>
  <c r="L76" i="3"/>
  <c r="K76" i="3"/>
  <c r="J76" i="3"/>
  <c r="I76" i="3"/>
  <c r="H76" i="3"/>
  <c r="G76" i="3"/>
  <c r="F76" i="3"/>
  <c r="E76" i="3"/>
  <c r="D76" i="3"/>
  <c r="C76" i="3"/>
  <c r="B76" i="3"/>
  <c r="M13" i="3"/>
  <c r="L13" i="3"/>
  <c r="K13" i="3"/>
  <c r="J13" i="3"/>
  <c r="I13" i="3"/>
  <c r="H13" i="3"/>
  <c r="G13" i="3"/>
  <c r="F13" i="3"/>
  <c r="E13" i="3"/>
  <c r="D13" i="3"/>
  <c r="C13" i="3"/>
  <c r="B13" i="3"/>
  <c r="M62" i="3"/>
  <c r="L62" i="3"/>
  <c r="K62" i="3"/>
  <c r="J62" i="3"/>
  <c r="I62" i="3"/>
  <c r="H62" i="3"/>
  <c r="G62" i="3"/>
  <c r="F62" i="3"/>
  <c r="E62" i="3"/>
  <c r="D62" i="3"/>
  <c r="C62" i="3"/>
  <c r="B62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98" i="3"/>
  <c r="L98" i="3"/>
  <c r="K98" i="3"/>
  <c r="J98" i="3"/>
  <c r="I98" i="3"/>
  <c r="H98" i="3"/>
  <c r="G98" i="3"/>
  <c r="F98" i="3"/>
  <c r="E98" i="3"/>
  <c r="D98" i="3"/>
  <c r="C98" i="3"/>
  <c r="B98" i="3"/>
  <c r="M97" i="3"/>
  <c r="L97" i="3"/>
  <c r="K97" i="3"/>
  <c r="J97" i="3"/>
  <c r="I97" i="3"/>
  <c r="H97" i="3"/>
  <c r="G97" i="3"/>
  <c r="F97" i="3"/>
  <c r="E97" i="3"/>
  <c r="D97" i="3"/>
  <c r="C97" i="3"/>
  <c r="B97" i="3"/>
  <c r="M56" i="3"/>
  <c r="L56" i="3"/>
  <c r="K56" i="3"/>
  <c r="J56" i="3"/>
  <c r="I56" i="3"/>
  <c r="H56" i="3"/>
  <c r="G56" i="3"/>
  <c r="F56" i="3"/>
  <c r="E56" i="3"/>
  <c r="D56" i="3"/>
  <c r="C56" i="3"/>
  <c r="B56" i="3"/>
  <c r="M48" i="3"/>
  <c r="L48" i="3"/>
  <c r="K48" i="3"/>
  <c r="J48" i="3"/>
  <c r="I48" i="3"/>
  <c r="H48" i="3"/>
  <c r="G48" i="3"/>
  <c r="F48" i="3"/>
  <c r="E48" i="3"/>
  <c r="D48" i="3"/>
  <c r="C48" i="3"/>
  <c r="B48" i="3"/>
  <c r="M66" i="3"/>
  <c r="L66" i="3"/>
  <c r="K66" i="3"/>
  <c r="J66" i="3"/>
  <c r="I66" i="3"/>
  <c r="H66" i="3"/>
  <c r="G66" i="3"/>
  <c r="F66" i="3"/>
  <c r="E66" i="3"/>
  <c r="D66" i="3"/>
  <c r="C66" i="3"/>
  <c r="B66" i="3"/>
  <c r="M65" i="3"/>
  <c r="L65" i="3"/>
  <c r="K65" i="3"/>
  <c r="J65" i="3"/>
  <c r="I65" i="3"/>
  <c r="H65" i="3"/>
  <c r="G65" i="3"/>
  <c r="F65" i="3"/>
  <c r="E65" i="3"/>
  <c r="D65" i="3"/>
  <c r="C65" i="3"/>
  <c r="B65" i="3"/>
  <c r="M89" i="3"/>
  <c r="L89" i="3"/>
  <c r="K89" i="3"/>
  <c r="J89" i="3"/>
  <c r="I89" i="3"/>
  <c r="H89" i="3"/>
  <c r="G89" i="3"/>
  <c r="F89" i="3"/>
  <c r="E89" i="3"/>
  <c r="D89" i="3"/>
  <c r="C89" i="3"/>
  <c r="B89" i="3"/>
  <c r="M84" i="3"/>
  <c r="L84" i="3"/>
  <c r="K84" i="3"/>
  <c r="J84" i="3"/>
  <c r="I84" i="3"/>
  <c r="H84" i="3"/>
  <c r="G84" i="3"/>
  <c r="F84" i="3"/>
  <c r="E84" i="3"/>
  <c r="D84" i="3"/>
  <c r="C84" i="3"/>
  <c r="B84" i="3"/>
  <c r="M73" i="3"/>
  <c r="L73" i="3"/>
  <c r="K73" i="3"/>
  <c r="J73" i="3"/>
  <c r="I73" i="3"/>
  <c r="H73" i="3"/>
  <c r="G73" i="3"/>
  <c r="F73" i="3"/>
  <c r="E73" i="3"/>
  <c r="D73" i="3"/>
  <c r="C73" i="3"/>
  <c r="B73" i="3"/>
  <c r="M64" i="3"/>
  <c r="L64" i="3"/>
  <c r="K64" i="3"/>
  <c r="J64" i="3"/>
  <c r="I64" i="3"/>
  <c r="H64" i="3"/>
  <c r="G64" i="3"/>
  <c r="F64" i="3"/>
  <c r="E64" i="3"/>
  <c r="D64" i="3"/>
  <c r="C64" i="3"/>
  <c r="B64" i="3"/>
  <c r="M92" i="3"/>
  <c r="L92" i="3"/>
  <c r="K92" i="3"/>
  <c r="J92" i="3"/>
  <c r="I92" i="3"/>
  <c r="H92" i="3"/>
  <c r="G92" i="3"/>
  <c r="F92" i="3"/>
  <c r="E92" i="3"/>
  <c r="D92" i="3"/>
  <c r="C92" i="3"/>
  <c r="B92" i="3"/>
  <c r="M49" i="3"/>
  <c r="L49" i="3"/>
  <c r="K49" i="3"/>
  <c r="J49" i="3"/>
  <c r="I49" i="3"/>
  <c r="H49" i="3"/>
  <c r="G49" i="3"/>
  <c r="F49" i="3"/>
  <c r="E49" i="3"/>
  <c r="D49" i="3"/>
  <c r="C49" i="3"/>
  <c r="B49" i="3"/>
  <c r="M88" i="3"/>
  <c r="L88" i="3"/>
  <c r="K88" i="3"/>
  <c r="J88" i="3"/>
  <c r="I88" i="3"/>
  <c r="H88" i="3"/>
  <c r="G88" i="3"/>
  <c r="F88" i="3"/>
  <c r="E88" i="3"/>
  <c r="D88" i="3"/>
  <c r="C88" i="3"/>
  <c r="B88" i="3"/>
  <c r="M51" i="3"/>
  <c r="L51" i="3"/>
  <c r="K51" i="3"/>
  <c r="J51" i="3"/>
  <c r="I51" i="3"/>
  <c r="H51" i="3"/>
  <c r="G51" i="3"/>
  <c r="F51" i="3"/>
  <c r="E51" i="3"/>
  <c r="D51" i="3"/>
  <c r="C51" i="3"/>
  <c r="B51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M96" i="3"/>
  <c r="L96" i="3"/>
  <c r="K96" i="3"/>
  <c r="J96" i="3"/>
  <c r="I96" i="3"/>
  <c r="H96" i="3"/>
  <c r="G96" i="3"/>
  <c r="F96" i="3"/>
  <c r="E96" i="3"/>
  <c r="D96" i="3"/>
  <c r="C96" i="3"/>
  <c r="B96" i="3"/>
  <c r="M94" i="3"/>
  <c r="L94" i="3"/>
  <c r="K94" i="3"/>
  <c r="J94" i="3"/>
  <c r="I94" i="3"/>
  <c r="H94" i="3"/>
  <c r="G94" i="3"/>
  <c r="F94" i="3"/>
  <c r="E94" i="3"/>
  <c r="D94" i="3"/>
  <c r="C94" i="3"/>
  <c r="B94" i="3"/>
  <c r="M93" i="3"/>
  <c r="L93" i="3"/>
  <c r="K93" i="3"/>
  <c r="J93" i="3"/>
  <c r="I93" i="3"/>
  <c r="H93" i="3"/>
  <c r="G93" i="3"/>
  <c r="F93" i="3"/>
  <c r="E93" i="3"/>
  <c r="D93" i="3"/>
  <c r="C93" i="3"/>
  <c r="B93" i="3"/>
  <c r="M91" i="3"/>
  <c r="L91" i="3"/>
  <c r="K91" i="3"/>
  <c r="J91" i="3"/>
  <c r="I91" i="3"/>
  <c r="H91" i="3"/>
  <c r="G91" i="3"/>
  <c r="F91" i="3"/>
  <c r="E91" i="3"/>
  <c r="D91" i="3"/>
  <c r="C91" i="3"/>
  <c r="B91" i="3"/>
  <c r="M87" i="3"/>
  <c r="L87" i="3"/>
  <c r="K87" i="3"/>
  <c r="J87" i="3"/>
  <c r="I87" i="3"/>
  <c r="H87" i="3"/>
  <c r="G87" i="3"/>
  <c r="F87" i="3"/>
  <c r="E87" i="3"/>
  <c r="D87" i="3"/>
  <c r="C87" i="3"/>
  <c r="B87" i="3"/>
  <c r="M82" i="3"/>
  <c r="L82" i="3"/>
  <c r="K82" i="3"/>
  <c r="J82" i="3"/>
  <c r="I82" i="3"/>
  <c r="H82" i="3"/>
  <c r="G82" i="3"/>
  <c r="F82" i="3"/>
  <c r="E82" i="3"/>
  <c r="D82" i="3"/>
  <c r="C82" i="3"/>
  <c r="B82" i="3"/>
  <c r="M81" i="3"/>
  <c r="L81" i="3"/>
  <c r="K81" i="3"/>
  <c r="J81" i="3"/>
  <c r="I81" i="3"/>
  <c r="H81" i="3"/>
  <c r="G81" i="3"/>
  <c r="F81" i="3"/>
  <c r="E81" i="3"/>
  <c r="D81" i="3"/>
  <c r="C81" i="3"/>
  <c r="B81" i="3"/>
  <c r="M79" i="3"/>
  <c r="L79" i="3"/>
  <c r="K79" i="3"/>
  <c r="J79" i="3"/>
  <c r="I79" i="3"/>
  <c r="H79" i="3"/>
  <c r="G79" i="3"/>
  <c r="F79" i="3"/>
  <c r="E79" i="3"/>
  <c r="D79" i="3"/>
  <c r="C79" i="3"/>
  <c r="B79" i="3"/>
  <c r="M78" i="3"/>
  <c r="L78" i="3"/>
  <c r="K78" i="3"/>
  <c r="J78" i="3"/>
  <c r="I78" i="3"/>
  <c r="H78" i="3"/>
  <c r="G78" i="3"/>
  <c r="F78" i="3"/>
  <c r="E78" i="3"/>
  <c r="D78" i="3"/>
  <c r="C78" i="3"/>
  <c r="B78" i="3"/>
  <c r="M71" i="3"/>
  <c r="L71" i="3"/>
  <c r="K71" i="3"/>
  <c r="J71" i="3"/>
  <c r="I71" i="3"/>
  <c r="H71" i="3"/>
  <c r="G71" i="3"/>
  <c r="F71" i="3"/>
  <c r="E71" i="3"/>
  <c r="D71" i="3"/>
  <c r="C71" i="3"/>
  <c r="B71" i="3"/>
  <c r="M69" i="3"/>
  <c r="L69" i="3"/>
  <c r="K69" i="3"/>
  <c r="J69" i="3"/>
  <c r="I69" i="3"/>
  <c r="H69" i="3"/>
  <c r="G69" i="3"/>
  <c r="F69" i="3"/>
  <c r="E69" i="3"/>
  <c r="D69" i="3"/>
  <c r="C69" i="3"/>
  <c r="B69" i="3"/>
  <c r="M68" i="3"/>
  <c r="L68" i="3"/>
  <c r="K68" i="3"/>
  <c r="J68" i="3"/>
  <c r="I68" i="3"/>
  <c r="H68" i="3"/>
  <c r="G68" i="3"/>
  <c r="F68" i="3"/>
  <c r="E68" i="3"/>
  <c r="D68" i="3"/>
  <c r="C68" i="3"/>
  <c r="B68" i="3"/>
  <c r="M67" i="3"/>
  <c r="L67" i="3"/>
  <c r="K67" i="3"/>
  <c r="J67" i="3"/>
  <c r="I67" i="3"/>
  <c r="H67" i="3"/>
  <c r="G67" i="3"/>
  <c r="F67" i="3"/>
  <c r="E67" i="3"/>
  <c r="D67" i="3"/>
  <c r="C67" i="3"/>
  <c r="B67" i="3"/>
  <c r="M63" i="3"/>
  <c r="L63" i="3"/>
  <c r="K63" i="3"/>
  <c r="J63" i="3"/>
  <c r="I63" i="3"/>
  <c r="H63" i="3"/>
  <c r="G63" i="3"/>
  <c r="F63" i="3"/>
  <c r="E63" i="3"/>
  <c r="D63" i="3"/>
  <c r="C63" i="3"/>
  <c r="B63" i="3"/>
  <c r="M61" i="3"/>
  <c r="L61" i="3"/>
  <c r="K61" i="3"/>
  <c r="J61" i="3"/>
  <c r="I61" i="3"/>
  <c r="H61" i="3"/>
  <c r="G61" i="3"/>
  <c r="F61" i="3"/>
  <c r="E61" i="3"/>
  <c r="D61" i="3"/>
  <c r="C61" i="3"/>
  <c r="B61" i="3"/>
  <c r="M60" i="3"/>
  <c r="L60" i="3"/>
  <c r="K60" i="3"/>
  <c r="J60" i="3"/>
  <c r="I60" i="3"/>
  <c r="H60" i="3"/>
  <c r="G60" i="3"/>
  <c r="F60" i="3"/>
  <c r="E60" i="3"/>
  <c r="D60" i="3"/>
  <c r="C60" i="3"/>
  <c r="B60" i="3"/>
  <c r="M59" i="3"/>
  <c r="L59" i="3"/>
  <c r="K59" i="3"/>
  <c r="J59" i="3"/>
  <c r="I59" i="3"/>
  <c r="H59" i="3"/>
  <c r="G59" i="3"/>
  <c r="F59" i="3"/>
  <c r="E59" i="3"/>
  <c r="D59" i="3"/>
  <c r="C59" i="3"/>
  <c r="B59" i="3"/>
  <c r="M55" i="3"/>
  <c r="L55" i="3"/>
  <c r="K55" i="3"/>
  <c r="J55" i="3"/>
  <c r="I55" i="3"/>
  <c r="H55" i="3"/>
  <c r="G55" i="3"/>
  <c r="F55" i="3"/>
  <c r="E55" i="3"/>
  <c r="D55" i="3"/>
  <c r="C55" i="3"/>
  <c r="B55" i="3"/>
  <c r="M54" i="3"/>
  <c r="L54" i="3"/>
  <c r="K54" i="3"/>
  <c r="J54" i="3"/>
  <c r="I54" i="3"/>
  <c r="H54" i="3"/>
  <c r="G54" i="3"/>
  <c r="F54" i="3"/>
  <c r="E54" i="3"/>
  <c r="D54" i="3"/>
  <c r="C54" i="3"/>
  <c r="B54" i="3"/>
  <c r="M53" i="3"/>
  <c r="L53" i="3"/>
  <c r="K53" i="3"/>
  <c r="J53" i="3"/>
  <c r="I53" i="3"/>
  <c r="H53" i="3"/>
  <c r="G53" i="3"/>
  <c r="F53" i="3"/>
  <c r="E53" i="3"/>
  <c r="D53" i="3"/>
  <c r="C53" i="3"/>
  <c r="B53" i="3"/>
  <c r="M52" i="3"/>
  <c r="L52" i="3"/>
  <c r="K52" i="3"/>
  <c r="J52" i="3"/>
  <c r="I52" i="3"/>
  <c r="H52" i="3"/>
  <c r="G52" i="3"/>
  <c r="F52" i="3"/>
  <c r="E52" i="3"/>
  <c r="D52" i="3"/>
  <c r="C52" i="3"/>
  <c r="B52" i="3"/>
  <c r="M47" i="3"/>
  <c r="L47" i="3"/>
  <c r="K47" i="3"/>
  <c r="J47" i="3"/>
  <c r="I47" i="3"/>
  <c r="H47" i="3"/>
  <c r="G47" i="3"/>
  <c r="F47" i="3"/>
  <c r="E47" i="3"/>
  <c r="D47" i="3"/>
  <c r="C47" i="3"/>
  <c r="B47" i="3"/>
  <c r="M46" i="3"/>
  <c r="L46" i="3"/>
  <c r="K46" i="3"/>
  <c r="J46" i="3"/>
  <c r="I46" i="3"/>
  <c r="H46" i="3"/>
  <c r="G46" i="3"/>
  <c r="F46" i="3"/>
  <c r="E46" i="3"/>
  <c r="D46" i="3"/>
  <c r="C46" i="3"/>
  <c r="B46" i="3"/>
  <c r="M45" i="3"/>
  <c r="L45" i="3"/>
  <c r="K45" i="3"/>
  <c r="J45" i="3"/>
  <c r="I45" i="3"/>
  <c r="H45" i="3"/>
  <c r="G45" i="3"/>
  <c r="F45" i="3"/>
  <c r="E45" i="3"/>
  <c r="D45" i="3"/>
  <c r="C45" i="3"/>
  <c r="B45" i="3"/>
  <c r="M44" i="3"/>
  <c r="L44" i="3"/>
  <c r="K44" i="3"/>
  <c r="J44" i="3"/>
  <c r="I44" i="3"/>
  <c r="H44" i="3"/>
  <c r="G44" i="3"/>
  <c r="F44" i="3"/>
  <c r="E44" i="3"/>
  <c r="D44" i="3"/>
  <c r="C44" i="3"/>
  <c r="B44" i="3"/>
  <c r="M43" i="3"/>
  <c r="L43" i="3"/>
  <c r="K43" i="3"/>
  <c r="J43" i="3"/>
  <c r="I43" i="3"/>
  <c r="H43" i="3"/>
  <c r="G43" i="3"/>
  <c r="F43" i="3"/>
  <c r="E43" i="3"/>
  <c r="D43" i="3"/>
  <c r="C43" i="3"/>
  <c r="B43" i="3"/>
  <c r="M42" i="3"/>
  <c r="L42" i="3"/>
  <c r="K42" i="3"/>
  <c r="J42" i="3"/>
  <c r="I42" i="3"/>
  <c r="H42" i="3"/>
  <c r="G42" i="3"/>
  <c r="F42" i="3"/>
  <c r="E42" i="3"/>
  <c r="D42" i="3"/>
  <c r="C42" i="3"/>
  <c r="B42" i="3"/>
  <c r="M41" i="3"/>
  <c r="L41" i="3"/>
  <c r="K41" i="3"/>
  <c r="J41" i="3"/>
  <c r="I41" i="3"/>
  <c r="H41" i="3"/>
  <c r="G41" i="3"/>
  <c r="F41" i="3"/>
  <c r="E41" i="3"/>
  <c r="D41" i="3"/>
  <c r="C41" i="3"/>
  <c r="B41" i="3"/>
  <c r="M40" i="3"/>
  <c r="L40" i="3"/>
  <c r="K40" i="3"/>
  <c r="J40" i="3"/>
  <c r="I40" i="3"/>
  <c r="H40" i="3"/>
  <c r="G40" i="3"/>
  <c r="F40" i="3"/>
  <c r="E40" i="3"/>
  <c r="D40" i="3"/>
  <c r="C40" i="3"/>
  <c r="B40" i="3"/>
  <c r="M38" i="3"/>
  <c r="L38" i="3"/>
  <c r="K38" i="3"/>
  <c r="J38" i="3"/>
  <c r="I38" i="3"/>
  <c r="H38" i="3"/>
  <c r="G38" i="3"/>
  <c r="F38" i="3"/>
  <c r="E38" i="3"/>
  <c r="D38" i="3"/>
  <c r="C38" i="3"/>
  <c r="B38" i="3"/>
  <c r="M35" i="3"/>
  <c r="L35" i="3"/>
  <c r="K35" i="3"/>
  <c r="J35" i="3"/>
  <c r="I35" i="3"/>
  <c r="H35" i="3"/>
  <c r="G35" i="3"/>
  <c r="F35" i="3"/>
  <c r="E35" i="3"/>
  <c r="D35" i="3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M33" i="3"/>
  <c r="L33" i="3"/>
  <c r="K33" i="3"/>
  <c r="J33" i="3"/>
  <c r="I33" i="3"/>
  <c r="H33" i="3"/>
  <c r="G33" i="3"/>
  <c r="F33" i="3"/>
  <c r="E33" i="3"/>
  <c r="D33" i="3"/>
  <c r="C33" i="3"/>
  <c r="B33" i="3"/>
  <c r="M32" i="3"/>
  <c r="L32" i="3"/>
  <c r="K32" i="3"/>
  <c r="J32" i="3"/>
  <c r="I32" i="3"/>
  <c r="H32" i="3"/>
  <c r="G32" i="3"/>
  <c r="F32" i="3"/>
  <c r="E32" i="3"/>
  <c r="D32" i="3"/>
  <c r="C32" i="3"/>
  <c r="B32" i="3"/>
  <c r="M31" i="3"/>
  <c r="L31" i="3"/>
  <c r="K31" i="3"/>
  <c r="J31" i="3"/>
  <c r="I31" i="3"/>
  <c r="H31" i="3"/>
  <c r="G31" i="3"/>
  <c r="F31" i="3"/>
  <c r="E31" i="3"/>
  <c r="D31" i="3"/>
  <c r="C31" i="3"/>
  <c r="B31" i="3"/>
  <c r="M30" i="3"/>
  <c r="L30" i="3"/>
  <c r="K30" i="3"/>
  <c r="J30" i="3"/>
  <c r="I30" i="3"/>
  <c r="H30" i="3"/>
  <c r="G30" i="3"/>
  <c r="F30" i="3"/>
  <c r="E30" i="3"/>
  <c r="D30" i="3"/>
  <c r="C30" i="3"/>
  <c r="B30" i="3"/>
  <c r="M29" i="3"/>
  <c r="L29" i="3"/>
  <c r="K29" i="3"/>
  <c r="J29" i="3"/>
  <c r="I29" i="3"/>
  <c r="H29" i="3"/>
  <c r="G29" i="3"/>
  <c r="F29" i="3"/>
  <c r="E29" i="3"/>
  <c r="D29" i="3"/>
  <c r="C29" i="3"/>
  <c r="B29" i="3"/>
  <c r="M28" i="3"/>
  <c r="L28" i="3"/>
  <c r="K28" i="3"/>
  <c r="J28" i="3"/>
  <c r="I28" i="3"/>
  <c r="H28" i="3"/>
  <c r="G28" i="3"/>
  <c r="F28" i="3"/>
  <c r="E28" i="3"/>
  <c r="D28" i="3"/>
  <c r="C28" i="3"/>
  <c r="B28" i="3"/>
  <c r="M27" i="3"/>
  <c r="L27" i="3"/>
  <c r="K27" i="3"/>
  <c r="J27" i="3"/>
  <c r="I27" i="3"/>
  <c r="H27" i="3"/>
  <c r="G27" i="3"/>
  <c r="F27" i="3"/>
  <c r="E27" i="3"/>
  <c r="D27" i="3"/>
  <c r="C27" i="3"/>
  <c r="B27" i="3"/>
  <c r="M25" i="3"/>
  <c r="L25" i="3"/>
  <c r="K25" i="3"/>
  <c r="J25" i="3"/>
  <c r="I25" i="3"/>
  <c r="H25" i="3"/>
  <c r="G25" i="3"/>
  <c r="F25" i="3"/>
  <c r="E25" i="3"/>
  <c r="D25" i="3"/>
  <c r="C25" i="3"/>
  <c r="B25" i="3"/>
  <c r="M19" i="3"/>
  <c r="L19" i="3"/>
  <c r="K19" i="3"/>
  <c r="J19" i="3"/>
  <c r="I19" i="3"/>
  <c r="H19" i="3"/>
  <c r="G19" i="3"/>
  <c r="F19" i="3"/>
  <c r="E19" i="3"/>
  <c r="D19" i="3"/>
  <c r="C19" i="3"/>
  <c r="B19" i="3"/>
  <c r="M37" i="3"/>
  <c r="L37" i="3"/>
  <c r="K37" i="3"/>
  <c r="J37" i="3"/>
  <c r="I37" i="3"/>
  <c r="H37" i="3"/>
  <c r="G37" i="3"/>
  <c r="F37" i="3"/>
  <c r="E37" i="3"/>
  <c r="D37" i="3"/>
  <c r="C37" i="3"/>
  <c r="B37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M95" i="3"/>
  <c r="L95" i="3"/>
  <c r="K95" i="3"/>
  <c r="J95" i="3"/>
  <c r="I95" i="3"/>
  <c r="H95" i="3"/>
  <c r="G95" i="3"/>
  <c r="F95" i="3"/>
  <c r="E95" i="3"/>
  <c r="D95" i="3"/>
  <c r="C95" i="3"/>
  <c r="B95" i="3"/>
  <c r="M80" i="3"/>
  <c r="L80" i="3"/>
  <c r="K80" i="3"/>
  <c r="J80" i="3"/>
  <c r="I80" i="3"/>
  <c r="H80" i="3"/>
  <c r="G80" i="3"/>
  <c r="F80" i="3"/>
  <c r="E80" i="3"/>
  <c r="D80" i="3"/>
  <c r="C80" i="3"/>
  <c r="B80" i="3"/>
  <c r="M75" i="3"/>
  <c r="L75" i="3"/>
  <c r="K75" i="3"/>
  <c r="J75" i="3"/>
  <c r="I75" i="3"/>
  <c r="H75" i="3"/>
  <c r="G75" i="3"/>
  <c r="F75" i="3"/>
  <c r="E75" i="3"/>
  <c r="D75" i="3"/>
  <c r="C75" i="3"/>
  <c r="B75" i="3"/>
  <c r="M50" i="3"/>
  <c r="L50" i="3"/>
  <c r="K50" i="3"/>
  <c r="J50" i="3"/>
  <c r="I50" i="3"/>
  <c r="H50" i="3"/>
  <c r="G50" i="3"/>
  <c r="F50" i="3"/>
  <c r="E50" i="3"/>
  <c r="D50" i="3"/>
  <c r="C50" i="3"/>
  <c r="B50" i="3"/>
  <c r="M39" i="3"/>
  <c r="L39" i="3"/>
  <c r="K39" i="3"/>
  <c r="J39" i="3"/>
  <c r="I39" i="3"/>
  <c r="H39" i="3"/>
  <c r="G39" i="3"/>
  <c r="F39" i="3"/>
  <c r="E39" i="3"/>
  <c r="D39" i="3"/>
  <c r="C39" i="3"/>
  <c r="B39" i="3"/>
  <c r="M36" i="3"/>
  <c r="L36" i="3"/>
  <c r="K36" i="3"/>
  <c r="J36" i="3"/>
  <c r="I36" i="3"/>
  <c r="H36" i="3"/>
  <c r="G36" i="3"/>
  <c r="F36" i="3"/>
  <c r="E36" i="3"/>
  <c r="D36" i="3"/>
  <c r="C36" i="3"/>
  <c r="B36" i="3"/>
  <c r="M18" i="3"/>
  <c r="L18" i="3"/>
  <c r="K18" i="3"/>
  <c r="J18" i="3"/>
  <c r="I18" i="3"/>
  <c r="H18" i="3"/>
  <c r="G18" i="3"/>
  <c r="F18" i="3"/>
  <c r="E18" i="3"/>
  <c r="D18" i="3"/>
  <c r="C18" i="3"/>
  <c r="B18" i="3"/>
  <c r="M8" i="3"/>
  <c r="L8" i="3"/>
  <c r="K8" i="3"/>
  <c r="J8" i="3"/>
  <c r="I8" i="3"/>
  <c r="H8" i="3"/>
  <c r="G8" i="3"/>
  <c r="F8" i="3"/>
  <c r="E8" i="3"/>
  <c r="D8" i="3"/>
  <c r="C8" i="3"/>
  <c r="B8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M99" i="3"/>
  <c r="L99" i="3"/>
  <c r="K99" i="3"/>
  <c r="J99" i="3"/>
  <c r="I99" i="3"/>
  <c r="H99" i="3"/>
  <c r="G99" i="3"/>
  <c r="F99" i="3"/>
  <c r="E99" i="3"/>
  <c r="D99" i="3"/>
  <c r="C99" i="3"/>
  <c r="B99" i="3"/>
  <c r="M90" i="3"/>
  <c r="L90" i="3"/>
  <c r="K90" i="3"/>
  <c r="J90" i="3"/>
  <c r="I90" i="3"/>
  <c r="H90" i="3"/>
  <c r="G90" i="3"/>
  <c r="F90" i="3"/>
  <c r="E90" i="3"/>
  <c r="D90" i="3"/>
  <c r="C90" i="3"/>
  <c r="B90" i="3"/>
  <c r="M86" i="3"/>
  <c r="L86" i="3"/>
  <c r="K86" i="3"/>
  <c r="J86" i="3"/>
  <c r="I86" i="3"/>
  <c r="H86" i="3"/>
  <c r="G86" i="3"/>
  <c r="F86" i="3"/>
  <c r="E86" i="3"/>
  <c r="D86" i="3"/>
  <c r="C86" i="3"/>
  <c r="B86" i="3"/>
  <c r="M83" i="3"/>
  <c r="L83" i="3"/>
  <c r="K83" i="3"/>
  <c r="J83" i="3"/>
  <c r="I83" i="3"/>
  <c r="H83" i="3"/>
  <c r="G83" i="3"/>
  <c r="F83" i="3"/>
  <c r="E83" i="3"/>
  <c r="D83" i="3"/>
  <c r="C83" i="3"/>
  <c r="B83" i="3"/>
  <c r="M74" i="3"/>
  <c r="L74" i="3"/>
  <c r="K74" i="3"/>
  <c r="J74" i="3"/>
  <c r="I74" i="3"/>
  <c r="H74" i="3"/>
  <c r="G74" i="3"/>
  <c r="F74" i="3"/>
  <c r="E74" i="3"/>
  <c r="D74" i="3"/>
  <c r="C74" i="3"/>
  <c r="B74" i="3"/>
  <c r="M72" i="3"/>
  <c r="L72" i="3"/>
  <c r="K72" i="3"/>
  <c r="J72" i="3"/>
  <c r="I72" i="3"/>
  <c r="H72" i="3"/>
  <c r="G72" i="3"/>
  <c r="F72" i="3"/>
  <c r="E72" i="3"/>
  <c r="D72" i="3"/>
  <c r="C72" i="3"/>
  <c r="B72" i="3"/>
  <c r="M70" i="3"/>
  <c r="L70" i="3"/>
  <c r="K70" i="3"/>
  <c r="J70" i="3"/>
  <c r="I70" i="3"/>
  <c r="H70" i="3"/>
  <c r="G70" i="3"/>
  <c r="F70" i="3"/>
  <c r="E70" i="3"/>
  <c r="D70" i="3"/>
  <c r="C70" i="3"/>
  <c r="B70" i="3"/>
  <c r="M58" i="3"/>
  <c r="L58" i="3"/>
  <c r="K58" i="3"/>
  <c r="J58" i="3"/>
  <c r="I58" i="3"/>
  <c r="H58" i="3"/>
  <c r="G58" i="3"/>
  <c r="F58" i="3"/>
  <c r="E58" i="3"/>
  <c r="D58" i="3"/>
  <c r="C58" i="3"/>
  <c r="B58" i="3"/>
  <c r="M26" i="3"/>
  <c r="L26" i="3"/>
  <c r="K26" i="3"/>
  <c r="J26" i="3"/>
  <c r="I26" i="3"/>
  <c r="H26" i="3"/>
  <c r="G26" i="3"/>
  <c r="F26" i="3"/>
  <c r="E26" i="3"/>
  <c r="D26" i="3"/>
  <c r="C26" i="3"/>
  <c r="B26" i="3"/>
  <c r="M24" i="3"/>
  <c r="L24" i="3"/>
  <c r="K24" i="3"/>
  <c r="J24" i="3"/>
  <c r="I24" i="3"/>
  <c r="H24" i="3"/>
  <c r="G24" i="3"/>
  <c r="F24" i="3"/>
  <c r="E24" i="3"/>
  <c r="D24" i="3"/>
  <c r="C24" i="3"/>
  <c r="B24" i="3"/>
  <c r="M23" i="3"/>
  <c r="L23" i="3"/>
  <c r="K23" i="3"/>
  <c r="J23" i="3"/>
  <c r="I23" i="3"/>
  <c r="H23" i="3"/>
  <c r="G23" i="3"/>
  <c r="F23" i="3"/>
  <c r="E23" i="3"/>
  <c r="D23" i="3"/>
  <c r="C23" i="3"/>
  <c r="B23" i="3"/>
  <c r="M22" i="3"/>
  <c r="L22" i="3"/>
  <c r="K22" i="3"/>
  <c r="J22" i="3"/>
  <c r="I22" i="3"/>
  <c r="H22" i="3"/>
  <c r="G22" i="3"/>
  <c r="F22" i="3"/>
  <c r="E22" i="3"/>
  <c r="D22" i="3"/>
  <c r="C22" i="3"/>
  <c r="B22" i="3"/>
  <c r="M21" i="3"/>
  <c r="L21" i="3"/>
  <c r="K21" i="3"/>
  <c r="J21" i="3"/>
  <c r="I21" i="3"/>
  <c r="H21" i="3"/>
  <c r="G21" i="3"/>
  <c r="F21" i="3"/>
  <c r="E21" i="3"/>
  <c r="D21" i="3"/>
  <c r="C21" i="3"/>
  <c r="B21" i="3"/>
  <c r="M17" i="3"/>
  <c r="L17" i="3"/>
  <c r="K17" i="3"/>
  <c r="J17" i="3"/>
  <c r="I17" i="3"/>
  <c r="H17" i="3"/>
  <c r="G17" i="3"/>
  <c r="F17" i="3"/>
  <c r="E17" i="3"/>
  <c r="D17" i="3"/>
  <c r="C17" i="3"/>
  <c r="B17" i="3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M5" i="3"/>
  <c r="L5" i="3"/>
  <c r="K5" i="3"/>
  <c r="J5" i="3"/>
  <c r="I5" i="3"/>
  <c r="H5" i="3"/>
  <c r="G5" i="3"/>
  <c r="F5" i="3"/>
  <c r="E5" i="3"/>
  <c r="D5" i="3"/>
  <c r="C5" i="3"/>
  <c r="B5" i="3"/>
  <c r="M4" i="3"/>
  <c r="L4" i="3"/>
  <c r="K4" i="3"/>
  <c r="J4" i="3"/>
  <c r="I4" i="3"/>
  <c r="H4" i="3"/>
  <c r="G4" i="3"/>
  <c r="F4" i="3"/>
  <c r="E4" i="3"/>
  <c r="D4" i="3"/>
  <c r="C4" i="3"/>
  <c r="B4" i="3"/>
  <c r="M2" i="3"/>
  <c r="L2" i="3"/>
  <c r="K2" i="3"/>
  <c r="J2" i="3"/>
  <c r="I2" i="3"/>
  <c r="H2" i="3"/>
  <c r="G2" i="3"/>
  <c r="F2" i="3"/>
  <c r="E2" i="3"/>
  <c r="D2" i="3"/>
  <c r="C2" i="3"/>
  <c r="B2" i="3"/>
  <c r="M20" i="3"/>
  <c r="L20" i="3"/>
  <c r="K20" i="3"/>
  <c r="J20" i="3"/>
  <c r="I20" i="3"/>
  <c r="H20" i="3"/>
  <c r="G20" i="3"/>
  <c r="F20" i="3"/>
  <c r="E20" i="3"/>
  <c r="D20" i="3"/>
  <c r="C20" i="3"/>
  <c r="B20" i="3"/>
  <c r="M14" i="3"/>
  <c r="L14" i="3"/>
  <c r="K14" i="3"/>
  <c r="J14" i="3"/>
  <c r="I14" i="3"/>
  <c r="H14" i="3"/>
  <c r="G14" i="3"/>
  <c r="F14" i="3"/>
  <c r="E14" i="3"/>
  <c r="D14" i="3"/>
  <c r="C14" i="3"/>
  <c r="B14" i="3"/>
  <c r="M3" i="3"/>
  <c r="L3" i="3"/>
  <c r="K3" i="3"/>
  <c r="J3" i="3"/>
  <c r="I3" i="3"/>
  <c r="H3" i="3"/>
  <c r="G3" i="3"/>
  <c r="F3" i="3"/>
  <c r="E3" i="3"/>
  <c r="D3" i="3"/>
  <c r="C3" i="3"/>
  <c r="B3" i="3"/>
  <c r="M85" i="3"/>
  <c r="L85" i="3"/>
  <c r="K85" i="3"/>
  <c r="J85" i="3"/>
  <c r="I85" i="3"/>
  <c r="H85" i="3"/>
  <c r="G85" i="3"/>
  <c r="F85" i="3"/>
  <c r="E85" i="3"/>
  <c r="D85" i="3"/>
  <c r="C85" i="3"/>
  <c r="B85" i="3"/>
  <c r="M77" i="3"/>
  <c r="L77" i="3"/>
  <c r="K77" i="3"/>
  <c r="J77" i="3"/>
  <c r="I77" i="3"/>
  <c r="H77" i="3"/>
  <c r="G77" i="3"/>
  <c r="F77" i="3"/>
  <c r="E77" i="3"/>
  <c r="D77" i="3"/>
  <c r="C77" i="3"/>
  <c r="B77" i="3"/>
  <c r="M57" i="3"/>
  <c r="L57" i="3"/>
  <c r="K57" i="3"/>
  <c r="J57" i="3"/>
  <c r="I57" i="3"/>
  <c r="H57" i="3"/>
  <c r="G57" i="3"/>
  <c r="F57" i="3"/>
  <c r="E57" i="3"/>
  <c r="D57" i="3"/>
  <c r="C57" i="3"/>
  <c r="B57" i="3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<sst xmlns="http://schemas.openxmlformats.org/spreadsheetml/2006/main" count="4859" uniqueCount="1810">
  <si>
    <t>year</t>
  </si>
  <si>
    <t>driver</t>
  </si>
  <si>
    <t>team</t>
  </si>
  <si>
    <t>car</t>
  </si>
  <si>
    <t>series</t>
  </si>
  <si>
    <t>race</t>
  </si>
  <si>
    <t>article</t>
  </si>
  <si>
    <t>price</t>
  </si>
  <si>
    <t>currency</t>
  </si>
  <si>
    <t>brand</t>
  </si>
  <si>
    <t>scale</t>
  </si>
  <si>
    <t>link</t>
  </si>
  <si>
    <t>Whishlist</t>
  </si>
  <si>
    <t>Blacklist</t>
  </si>
  <si>
    <t>Alberto Ascari</t>
  </si>
  <si>
    <t>Scuderia Ferrari</t>
  </si>
  <si>
    <t>Ferrari 500 F2</t>
  </si>
  <si>
    <t>Formula 1</t>
  </si>
  <si>
    <t>World Champion</t>
  </si>
  <si>
    <t>CK46967</t>
  </si>
  <si>
    <t>eur</t>
  </si>
  <si>
    <t>Altaya</t>
  </si>
  <si>
    <t>1:43</t>
  </si>
  <si>
    <t>https://ck-modelcars.de/en/altaya-1-43-a-ascari-ferrari-500-f2-no101-world-champion-formula-1-1952-ck46967/p-46967/</t>
  </si>
  <si>
    <t>Ferrari 500 F2 #102</t>
  </si>
  <si>
    <t>N5590</t>
  </si>
  <si>
    <t>HotWheels</t>
  </si>
  <si>
    <t>https://ck-modelcars.de/en/hotwheels-1-43-a-ascari-ferrari-500-f2-no102-formula-1-world-champion-1952-elite-n5590/p-3436/</t>
  </si>
  <si>
    <t>Juan Manuel Fangio</t>
  </si>
  <si>
    <t>Ferrari D50</t>
  </si>
  <si>
    <t>World Champion formula 1 1956</t>
  </si>
  <si>
    <t>CK46957</t>
  </si>
  <si>
    <t>https://ck-modelcars.de/en/altaya-1-43-juan-manuel-fangio-ferrari-d50-no1-world-champion-formula-1-1956-ck46957/p-72146/</t>
  </si>
  <si>
    <t>7174001 / MAG JH01</t>
  </si>
  <si>
    <t>Atlas</t>
  </si>
  <si>
    <t>https://ck-modelcars.de/en/atlas-1-43-juan-manuel-fangio-ferrari-d50-no1-world-champion-formula-1-1956-7174001-mag-jh01/p-43568/</t>
  </si>
  <si>
    <t>Winner British GP / formula 1 World Champion 1956</t>
  </si>
  <si>
    <t>R076</t>
  </si>
  <si>
    <t>Brumm</t>
  </si>
  <si>
    <t>https://ck-modelcars.de/en/brumm-1-43-jm-fangio-ferrari-d50-no1-winner-british-gp-f1-world-champion-1956-r076/p-2766/</t>
  </si>
  <si>
    <t>2nd Monaco GP formula 1 World Champion 1956</t>
  </si>
  <si>
    <t>R127</t>
  </si>
  <si>
    <t>https://ck-modelcars.de/en/brumm-1-43-juan-manuel-fangio-ferrari-d50-no20-2nd-monaco-gp-formula-1-world-champion-1956-r127/p-48796/</t>
  </si>
  <si>
    <t>Winner British GP World Champion formula 1 1956</t>
  </si>
  <si>
    <t>R076-CH</t>
  </si>
  <si>
    <t>https://ck-modelcars.de/en/brumm-1-43-j-m-fangio-ferrari-d50-no1-winner-british-gp-f1-world-champion-1956-r076-ch/p-48797/</t>
  </si>
  <si>
    <t>Phil Hill</t>
  </si>
  <si>
    <t>Ferrari 156 F1</t>
  </si>
  <si>
    <t>CK46954</t>
  </si>
  <si>
    <t>https://ck-modelcars.de/en/altaya-1-43-phil-hill-ferrari-156-no2-world-champion-formula-1-1961-ck46954/p-46954/</t>
  </si>
  <si>
    <t>Scuderia Ferrari SpA SEFAC</t>
  </si>
  <si>
    <t>Ferrari 156</t>
  </si>
  <si>
    <t>Winner Italian GP Monza / formula 1 World Champion 1961</t>
  </si>
  <si>
    <t>R639-CH</t>
  </si>
  <si>
    <t>https://ck-modelcars.de/en/brumm-1-43-phil-hill-ferrari-156-no2-winner-italian-gp-formula-1-world-champion-1961-r639-ch/p-73271/</t>
  </si>
  <si>
    <t>Jim Clark</t>
  </si>
  <si>
    <t>Lotus-Climax</t>
  </si>
  <si>
    <t>Lotus 25</t>
  </si>
  <si>
    <t>Formula 1 World Champion 1963</t>
  </si>
  <si>
    <t>CK38421</t>
  </si>
  <si>
    <t>https://ck-modelcars.de/en/altaya-1-43-jim-clark-lotus-25-no8-world-champion-formula-1-1963-ck38421/p-38421/</t>
  </si>
  <si>
    <t>winner italian GP World Champion formula 1 1963</t>
  </si>
  <si>
    <t>R332</t>
  </si>
  <si>
    <t>https://ck-modelcars.de/en/brumm-1-43-jim-clark-lotus-25-no8-winner-italian-gp-world-champion-formula-1-1963-r332/p-46520/</t>
  </si>
  <si>
    <t>John Surtees</t>
  </si>
  <si>
    <t>Ferrari 158</t>
  </si>
  <si>
    <t>formula 1 World Champion 1964</t>
  </si>
  <si>
    <t>CK72118</t>
  </si>
  <si>
    <t>https://ck-modelcars.de/en/altaya-1-43-john-surtees-ferrari-158-no7-formula-1-world-champion-1964-ck72118/p-72118/</t>
  </si>
  <si>
    <t>World Champion formula 1 1964</t>
  </si>
  <si>
    <t>CK47019</t>
  </si>
  <si>
    <t>https://ck-modelcars.de/en/altaya-1-43-john-surtees-ferrari-158-no2-world-champion-formula-1-1964-ck47019/p-72143/</t>
  </si>
  <si>
    <t>Winner German GP Nürburgring / formula 1 World Champion 1964</t>
  </si>
  <si>
    <t>R290B-CH</t>
  </si>
  <si>
    <t>https://ck-modelcars.de/en/brumm-1-43-john-surtees-ferrari-158-no7-winner-german-gp-formula-1-world-champion-1964-r290b-ch/p-74640/</t>
  </si>
  <si>
    <t>Emerson Fittipaldi</t>
  </si>
  <si>
    <t>John Player Team Lotus</t>
  </si>
  <si>
    <t>Lotus 72D</t>
  </si>
  <si>
    <t>Winner British GP formula 1 1972</t>
  </si>
  <si>
    <t>CK51586</t>
  </si>
  <si>
    <t>https://ck-modelcars.de/en/altaya-1-43-emerson-fittipaldi-lotus-72d-no8-winner-british-gp-formula-1-1972-ck51586/p-51586/</t>
  </si>
  <si>
    <t>World Champion formula 1 1972</t>
  </si>
  <si>
    <t>CK36330</t>
  </si>
  <si>
    <t>https://ck-modelcars.de/en/altaya-1-43-emerson-fittipaldi-lotus-72d-no8-world-champion-formula-1-1972-ck36330/p-36330/</t>
  </si>
  <si>
    <t>Carlos Pace</t>
  </si>
  <si>
    <t>Martini Racing</t>
  </si>
  <si>
    <t>Brabham BT44B</t>
  </si>
  <si>
    <t>Winner GP Brazil Formula 1 1975</t>
  </si>
  <si>
    <t>CK24901</t>
  </si>
  <si>
    <t>https://ck-modelcars.de/en/altaya-1-43-carlos-pace-brabham-bt44b-no8-winner-gp-brazil-formula-1-1975-ck24901/p-24901/</t>
  </si>
  <si>
    <t>Winner Brazilian GP formula 1 1975</t>
  </si>
  <si>
    <t>CK39884</t>
  </si>
  <si>
    <t>https://ck-modelcars.de/en/altaya-1-43-carlos-pace-brabham-bt44b-no8-winner-brazilian-gp-formula-1-1975-ck39884/p-39884/</t>
  </si>
  <si>
    <t>James Hunt</t>
  </si>
  <si>
    <t>McLaren Ford</t>
  </si>
  <si>
    <t>McLaren M23</t>
  </si>
  <si>
    <t>formula 1 World Champion 1976</t>
  </si>
  <si>
    <t>CK39369</t>
  </si>
  <si>
    <t>https://ck-modelcars.de/en/altaya-1-43-james-hunt-mclaren-m23-no11-formula-1-world-champion-1976-ck39369/p-39369/</t>
  </si>
  <si>
    <t>Niki Lauda</t>
  </si>
  <si>
    <t xml:space="preserve">Scuderia Ferrari SpA SEFAC </t>
  </si>
  <si>
    <t>Ferrari 312T2 "6 Wheel"</t>
  </si>
  <si>
    <t>formula 1 World Champion 1977 / Testcar</t>
  </si>
  <si>
    <t>CK72117</t>
  </si>
  <si>
    <t>https://ck-modelcars.de/en/altaya-1-43-niki-lauda-ferrari-312t2-6-wheels-no11-formula-1-world-champion-1977-ck72117/p-72117/</t>
  </si>
  <si>
    <t>Ferrari 312T2</t>
  </si>
  <si>
    <t>World Champion formula 1 1977</t>
  </si>
  <si>
    <t>CK72130</t>
  </si>
  <si>
    <t>https://ck-modelcars.de/en/altaya-1-43-niki-lauda-ferrari-312t2-no11-world-champion-formula-1-1977-ck72130/p-72130/</t>
  </si>
  <si>
    <t>Jean-Pierre Jabouille</t>
  </si>
  <si>
    <t xml:space="preserve">Équipe Renault Elf </t>
  </si>
  <si>
    <t>Renault RS01</t>
  </si>
  <si>
    <t>CK71458</t>
  </si>
  <si>
    <t>https://ck-modelcars.de/en/altaya-1-43-jean-pierre-jabouille-renault-rs01-no15-formula-1-1977-ck71458/p-71458/</t>
  </si>
  <si>
    <t>Jody Scheckter</t>
  </si>
  <si>
    <t>Ferrari 312 T4</t>
  </si>
  <si>
    <t>Winner GP Monaco 1979</t>
  </si>
  <si>
    <t>R513</t>
  </si>
  <si>
    <t>https://ck-modelcars.de/en/brumm-1-43-jody-scheckter-ferrari-312-t4-no11-world-champion-gp-monaco-formula-1-1979-r513/p-20696/</t>
  </si>
  <si>
    <t>Ferrari 312T4</t>
  </si>
  <si>
    <t>Winner italian GP World Champion formula 1 1979</t>
  </si>
  <si>
    <t>R511-RS</t>
  </si>
  <si>
    <t>https://ck-modelcars.de/en/brumm-1-43-j-scheckter-ferrari-312t4-no11-winner-italian-gp-world-champion-f1-1979-r511-rs/p-59005/</t>
  </si>
  <si>
    <t>World Champion formula 1 1979</t>
  </si>
  <si>
    <t>CK47016</t>
  </si>
  <si>
    <t>https://ck-modelcars.de/en/altaya-1-43-jody-scheckter-ferrari-312t4-no11-world-champion-formula-1-1979-ck47016/p-72142/</t>
  </si>
  <si>
    <t>Didier Pironi</t>
  </si>
  <si>
    <t>Ferrari 126C2</t>
  </si>
  <si>
    <t>CK72134</t>
  </si>
  <si>
    <t>https://ck-modelcars.de/en/altaya-1-43-didier-pironi-ferrari-126c2-no28-formula-1-1982-ck72134/p-72134/</t>
  </si>
  <si>
    <t>Nelson Piquet</t>
  </si>
  <si>
    <t>Fila Sport</t>
  </si>
  <si>
    <t>Brabham BT52B</t>
  </si>
  <si>
    <t>World Champion Europe GP Formula 1 1983</t>
  </si>
  <si>
    <t>CK26178</t>
  </si>
  <si>
    <t>https://ck-modelcars.de/en/altaya-1-43-n-piquet-brabham-bt52b-no5-world-champion-europe-gp-formula-1-1983-ck26178/p-26178/</t>
  </si>
  <si>
    <t>Brabham BT52B #5</t>
  </si>
  <si>
    <t>formula 1 World Champion 1983</t>
  </si>
  <si>
    <t>magforBT52B</t>
  </si>
  <si>
    <t>https://ck-modelcars.de/en/altaya-1-43-nelson-piquet-brabham-bt52b-no5-formula-1-world-champion-1983-magforbt52b/p-67475/</t>
  </si>
  <si>
    <t>Satoru Nakajima</t>
  </si>
  <si>
    <t>Camel Team Lotus Honda</t>
  </si>
  <si>
    <t>Lotus 99T</t>
  </si>
  <si>
    <t>magfor99T</t>
  </si>
  <si>
    <t>https://ck-modelcars.de/en/altaya-1-43-satoru-nakajima-lotus-99t-no11-formula-1-1987-magfor99t/p-67476/</t>
  </si>
  <si>
    <t>Ayrton Senna</t>
  </si>
  <si>
    <t>Honda Marlboro McLaren</t>
  </si>
  <si>
    <t>McLaren MP4/4</t>
  </si>
  <si>
    <t>Formula 1 World Champion 1988</t>
  </si>
  <si>
    <t>magforK014</t>
  </si>
  <si>
    <t>https://ck-modelcars.de/en/altaya-1-43-ayrton-senna-mclaren-mp4-4-no12-formula-1-world-champion-1988-magfork014/p-68918/</t>
  </si>
  <si>
    <t>McLaren Honda</t>
  </si>
  <si>
    <t>McLaren MP4/4 #12</t>
  </si>
  <si>
    <t>Winner San Marino GP formula 1 1988</t>
  </si>
  <si>
    <t>CK51589</t>
  </si>
  <si>
    <t>https://ck-modelcars.de/en/altaya-1-43-ayrton-senna-mclaren-mp4-4-no12-winner-san-marino-gp-formula-1-1988-ck51589/p-51589/</t>
  </si>
  <si>
    <t>Michael Schumacher</t>
  </si>
  <si>
    <t>Scuderia Ferrari SpA</t>
  </si>
  <si>
    <t>Ferrari F310</t>
  </si>
  <si>
    <t>CK46973</t>
  </si>
  <si>
    <t>https://ck-modelcars.de/en/altaya-1-43-michael-schumacher-ferrari-f310-no1-formula-1-1996-ck46973/p-72129/</t>
  </si>
  <si>
    <t>Mika Salo</t>
  </si>
  <si>
    <t>Scuderia Ferrari Marlboro</t>
  </si>
  <si>
    <t>Ferrari F399</t>
  </si>
  <si>
    <t>CK44061</t>
  </si>
  <si>
    <t>https://ck-modelcars.de/en/altaya-1-43-mika-salo-ferrari-f399-no3-formula-1-1999-ck44061/p-44061/</t>
  </si>
  <si>
    <t>Ferrari F1-2000</t>
  </si>
  <si>
    <t>Winner European GP Nürburgring 2000 / formula 1 World Champion 2000</t>
  </si>
  <si>
    <t>MS-F1-2000-00A</t>
  </si>
  <si>
    <t>Ixo</t>
  </si>
  <si>
    <t>https://ck-modelcars.de/en/ixo-1-43-m-schumacher-ferrari-f1-2000-no3-winner-european-gp-f1-world-champion-2000-ms-f1-2000-00a/p-70199/</t>
  </si>
  <si>
    <t>Ferrari F2001</t>
  </si>
  <si>
    <t>4th Italian GP Monza / formula 1 World Champion 2001</t>
  </si>
  <si>
    <t>MS-F2001-01A</t>
  </si>
  <si>
    <t>https://ck-modelcars.de/en/ixo-1-43-michael-schumacher-ferrari-f2001-no1-italian-gp-formula-1-world-champion-2001-ms-f2001-01a/p-72868/</t>
  </si>
  <si>
    <t>Ferrari F2002</t>
  </si>
  <si>
    <t>World Champion formula 1 2002</t>
  </si>
  <si>
    <t>CK32398</t>
  </si>
  <si>
    <t>https://ck-modelcars.de/en/altaya-1-43-michael-schumacher-ferrari-f2002-no1-world-champion-formula-1-2002-ck32398/p-72145/</t>
  </si>
  <si>
    <t>Ferrari F2003-GA</t>
  </si>
  <si>
    <t>World Champion formula 1 2003</t>
  </si>
  <si>
    <t>CK46963</t>
  </si>
  <si>
    <t>https://ck-modelcars.de/en/altaya-1-43-michael-schumacher-ferrari-f2003-ga-no1-world-champion-formula-1-2003-ck46963/p-72148/</t>
  </si>
  <si>
    <t>Ferrari F2004</t>
  </si>
  <si>
    <t>Winner Japanese GP Suzuka / formula 1 World Champion 2004 (7. World title)</t>
  </si>
  <si>
    <t>MS-F2004-04A</t>
  </si>
  <si>
    <t>https://ck-modelcars.de/en/ixo-1-43-m-schumacher-ferrari-f2004-no1-winner-japanese-gp-f1-world-champion-2004-ms-f2004-04a/p-70200/</t>
  </si>
  <si>
    <t>Rubens Barrichello</t>
  </si>
  <si>
    <t>Brawn-GP</t>
  </si>
  <si>
    <t>Brawn BGP 001</t>
  </si>
  <si>
    <t>2nd Australia GP formula 1 2009</t>
  </si>
  <si>
    <t>CK51588</t>
  </si>
  <si>
    <t>https://ck-modelcars.de/en/altaya-1-43-rubens-barrichello-brawn-bgp-001-no23-2nd-australia-gp-formula-1-2009-ck51588/p-51588/</t>
  </si>
  <si>
    <t>Sebastian Vettel</t>
  </si>
  <si>
    <t>Ferrari SF90</t>
  </si>
  <si>
    <t>4th Australian GP formula 1 2019</t>
  </si>
  <si>
    <t>18-36815V</t>
  </si>
  <si>
    <t>Bburago</t>
  </si>
  <si>
    <t>https://ck-modelcars.de/en/bburago-1-43-sebastian-vettel-ferrari-sf90-no5-australian-gp-f1-2019-in-blister-18-36815v/p-58174/</t>
  </si>
  <si>
    <t>Ferrari SF1000</t>
  </si>
  <si>
    <t>Sebastian Vettel Ferrari SF1000 #5 Austrian GP formula 1 2020 1:43 Bburago</t>
  </si>
  <si>
    <t>18-36823V</t>
  </si>
  <si>
    <t>https://ck-modelcars.de/en/bburago-1-43-sebastian-vettel-ferrari-sf1000-no5-austrian-gp-formula-1-2020-18-36823v/p-69385/</t>
  </si>
  <si>
    <t>1000th formula 1 run Ferrari Tuscany GP formula 1 2020</t>
  </si>
  <si>
    <t>18-36823VM</t>
  </si>
  <si>
    <t>https://ck-modelcars.de/en/bburago-1-43-s-vettel-ferrari-sf1000-no5-1000th-gp-ferrari-tuscany-gp-f1-2020-18-36823vm/p-66325/</t>
  </si>
  <si>
    <t>Carlos Sainz jr.</t>
  </si>
  <si>
    <t>Scuderia Ferrari Mission Winnow</t>
  </si>
  <si>
    <t>Ferrari SF21</t>
  </si>
  <si>
    <t>18-36828 #55</t>
  </si>
  <si>
    <t>https://ck-modelcars.de/en/bburago-1-43-carlos-sainz-jr-ferrari-sf21-no55-formula-1-2021-18-36828-no55/p-72732/</t>
  </si>
  <si>
    <t>Max Verstappen</t>
  </si>
  <si>
    <t>Red Bull Racing Honda</t>
  </si>
  <si>
    <t>Red Bull Racing RB16</t>
  </si>
  <si>
    <t>Winner Abu Dhabi GP / formula 1 World Champion 2021</t>
  </si>
  <si>
    <t>18-38055 #33</t>
  </si>
  <si>
    <t>https://ck-modelcars.de/en/bburago-1-43-m-verstappen-red-bull-rb16b-no33-abu-dhabi-gp-formula-1-world-champion-2021-18-38055-no33/p-78061/</t>
  </si>
  <si>
    <t>Red Bull Racing RB16B</t>
  </si>
  <si>
    <t>Winner Abu Dhabi GP / Formula 1 World Champion 2021</t>
  </si>
  <si>
    <t>18-38056 #33</t>
  </si>
  <si>
    <t>https://ck-modelcars.de/en/bburago-1-43-m-verstappen-red-bull-rb16b-no33-abu-dhabi-gp-formula-1-world-champion-2021-18-38056-no33/p-78062/</t>
  </si>
  <si>
    <t>2nd Turkish GP Istanbul / formula 1 World Champion 2021</t>
  </si>
  <si>
    <t>18-38060 #33</t>
  </si>
  <si>
    <t>https://ck-modelcars.de/en/bburago-1-43-m-verstappen-red-bull-racing-rb16b-no33-turkish-gp-f1-world-champion-2021-18-38060-no33/p-76169/</t>
  </si>
  <si>
    <t>Winner French GP / formula 1 World Champion 2021</t>
  </si>
  <si>
    <t>410210833</t>
  </si>
  <si>
    <t>Minichamps</t>
  </si>
  <si>
    <t>https://ck-modelcars.de/en/minichamps-1-43-m-verstappen-red-bull-rb16b-no33-winner-french-gp-f1-world-champion-2021-410210833/p-78064/</t>
  </si>
  <si>
    <t>Winner Emilia-Romagna GP (Imola) formula 1 World Champion 2021</t>
  </si>
  <si>
    <t>410210133</t>
  </si>
  <si>
    <t>https://ck-modelcars.de/en/minichamps-1-43-m-verstappen-red-bull-rb16b-no33-winner-emilia-romagna-formula-1-world-champion-2021-410210133/p-74682/</t>
  </si>
  <si>
    <t>Winner Monaco GP / formula 1 World Champion 2021</t>
  </si>
  <si>
    <t>410210633</t>
  </si>
  <si>
    <t>https://ck-modelcars.de/en/minichamps-1-43-max-verstappen-red-bull-rb16b-no33-winner-monaco-gp-formula-1-world-champion-2021-410210633/p-77287/</t>
  </si>
  <si>
    <t>413212433</t>
  </si>
  <si>
    <t>https://ck-modelcars.de/en/minichamps-1-43-max-verstappen-red-bull-rb16b-no33-winner-abu-dhabi-formula-1-world-champion-2021-413212433/p-78283/</t>
  </si>
  <si>
    <t>Winner Dutch GP Zandvoort / formula 1 World Champion 2021</t>
  </si>
  <si>
    <t>413211533</t>
  </si>
  <si>
    <t>https://ck-modelcars.de/en/minichamps-1-43-max-verstappen-red-bull-rb16b-no33-winner-dutch-gp-formula-1-world-champion-2021-413211533/p-78428/</t>
  </si>
  <si>
    <t>Winner United States GP Austin / formula 1 World Champion 2021</t>
  </si>
  <si>
    <t xml:space="preserve">413212833 </t>
  </si>
  <si>
    <t>https://ck-modelcars.de/en/minichamps-1-43-max-verstappen-red-bull-rb16b-no33-winner-united-states-gp-formula-1-world-champion-2021-413212833/p-78409/</t>
  </si>
  <si>
    <t>winner Emilia-Romagna GP Imola / formula 1 World Champion 2021</t>
  </si>
  <si>
    <t>413210133</t>
  </si>
  <si>
    <t>https://ck-modelcars.de/en/minichamps-1-43-m-verstappen-red-bull-rb16b-no33-formula-1-world-champion-2021-413210133/p-73696/</t>
  </si>
  <si>
    <t>Max Verstappen #33 / Sergio Perez #11</t>
  </si>
  <si>
    <t>formula 1 World Champion 2021 Max Verstappen #33</t>
  </si>
  <si>
    <t>413211133</t>
  </si>
  <si>
    <t>https://ck-modelcars.de/en/minichamps-1-43-verstappen-no33-perez-no11-2-car-set-red-bull-racing-rb16b-formula-1-2021-413211133/p-73695/</t>
  </si>
  <si>
    <t>Mercedes-Benz W 154 / W 163</t>
  </si>
  <si>
    <t>B66040439</t>
  </si>
  <si>
    <t>Spark</t>
  </si>
  <si>
    <t>https://ck-modelcars.de/en/spark-1-43-mercedes-benz-w-154-w-163-year-1939-silver-b66040439/p-23248/</t>
  </si>
  <si>
    <t>José Froilán González</t>
  </si>
  <si>
    <t>Ferrari 375</t>
  </si>
  <si>
    <t>Winner British GP Silverstone / formula 1 1951 (Ferrari 1st F1 Win)</t>
  </si>
  <si>
    <t>R191B-CH</t>
  </si>
  <si>
    <t>https://ck-modelcars.de/en/brumm-1-43-jose-froilan-gonzalez-ferrari-375-no12-winner-british-gp-formula-1-1951-r191b-ch/p-73274/</t>
  </si>
  <si>
    <t>CK47011</t>
  </si>
  <si>
    <t>https://ck-modelcars.de/en/altaya-1-43-jose-froilan-gonzalez-ferrari-375-f1-no12-formula-1-1951-ck47011/p-72122/</t>
  </si>
  <si>
    <t>Charles De Tornaco</t>
  </si>
  <si>
    <t>Ecurie Francorchamps</t>
  </si>
  <si>
    <t>CK72599</t>
  </si>
  <si>
    <t>https://ck-modelcars.de/en/altaya-1-43-charles-de-tornaco-ferrari-500-f2-no34-formula-1-1952-ck72599/p-72599/</t>
  </si>
  <si>
    <t>Louis Rosier</t>
  </si>
  <si>
    <t>Ecurie Rosier</t>
  </si>
  <si>
    <t>CK72115</t>
  </si>
  <si>
    <t>https://ck-modelcars.de/en/altaya-1-43-louis-rosier-ferrari-375-no8-formula-1-1952-ck72115/p-72115/</t>
  </si>
  <si>
    <t>Kurt Adolff</t>
  </si>
  <si>
    <t>Ecurie Espadon</t>
  </si>
  <si>
    <t>Ferrari 500</t>
  </si>
  <si>
    <t>German GP formula 1 1953</t>
  </si>
  <si>
    <t>CK72116</t>
  </si>
  <si>
    <t>https://ck-modelcars.de/en/altaya-1-43-kurt-adolff-ferrari-500-no34-german-gp-formula-1-1953-ck72116/p-72116/</t>
  </si>
  <si>
    <t>Piero Carini</t>
  </si>
  <si>
    <t xml:space="preserve">Ferrari 553 F2 </t>
  </si>
  <si>
    <t>Italian GP formula 1 1953</t>
  </si>
  <si>
    <t>CK72105</t>
  </si>
  <si>
    <t>https://ck-modelcars.de/en/altaya-1-43-piero-carini-ferrari-553-f2-no12-italian-gp-formula-1-1953-ck72105/p-72105/</t>
  </si>
  <si>
    <t>Daimler-Benz AG</t>
  </si>
  <si>
    <t>Mercedes-Benz W196</t>
  </si>
  <si>
    <t>Winner French GP Reims / formula 1 World Champion 1954</t>
  </si>
  <si>
    <t>R280-CH</t>
  </si>
  <si>
    <t>https://ck-modelcars.de/en/brumm-1-43-j-m-fangio-mercedes-benz-w196-no18-french-gp-f1-world-champion-1954-r280-ch/p-71894/</t>
  </si>
  <si>
    <t>4th British GP Silverstone / formula 1 World Champion 1954</t>
  </si>
  <si>
    <t>R325-CH</t>
  </si>
  <si>
    <t>https://ck-modelcars.de/en/brumm-1-43-j-m-fangio-mercedes-benz-w196-no1-4th-british-gp-f1-world-champion-1954-r325-ch/p-71893/</t>
  </si>
  <si>
    <t>Karl Kling</t>
  </si>
  <si>
    <t>Mercedes-Benz</t>
  </si>
  <si>
    <t>Mercedes W196C</t>
  </si>
  <si>
    <t>British GP formula 1 1954</t>
  </si>
  <si>
    <t>R325B</t>
  </si>
  <si>
    <t>https://ck-modelcars.de/en/brumm-1-43-karl-kling-mercedes-w196c-no2-british-gp-formula-1-1954-r325b/p-46523/</t>
  </si>
  <si>
    <t>test Avus formula 1 1954</t>
  </si>
  <si>
    <t>R326</t>
  </si>
  <si>
    <t>https://ck-modelcars.de/en/brumm-1-43-karl-kling-mercedes-w196c-no4-test-avus-formula-1-1954-r326/p-46522/</t>
  </si>
  <si>
    <t>Robert Manzon</t>
  </si>
  <si>
    <t>Ferrari 625F1</t>
  </si>
  <si>
    <t>CK72608</t>
  </si>
  <si>
    <t>https://ck-modelcars.de/en/altaya-1-43-robert-manzon-ferrari-625f1-no34-formula-1-1954-ck72608/p-72608/</t>
  </si>
  <si>
    <t>Mike Hawthorn</t>
  </si>
  <si>
    <t>Ferrari 553</t>
  </si>
  <si>
    <t>Winner Spanish GP formula 1 1954</t>
  </si>
  <si>
    <t>CK72111</t>
  </si>
  <si>
    <t>https://ck-modelcars.de/en/altaya-1-43-mike-hawthorn-ferrari-553-no38-winner-spanish-gp-formula-1-1954-ck72111/p-72111/</t>
  </si>
  <si>
    <t>Ferrari 625 F1</t>
  </si>
  <si>
    <t>CK72596</t>
  </si>
  <si>
    <t>https://ck-modelcars.de/en/altaya-1-43-mike-hawthorn-ferrari-625-f1-no11-formula-1-1954-ck72596/p-72596/</t>
  </si>
  <si>
    <t>Mercedes-Benz W196C</t>
  </si>
  <si>
    <t>Winner French GP World Champion formula 1 1954</t>
  </si>
  <si>
    <t>R280</t>
  </si>
  <si>
    <t>https://ck-modelcars.de/en/brumm-1-43-juan-manuel-fangio-mercedes-w196c-no18-winner-french-gp-world-champion-formula-1-1954-r280/p-46538/</t>
  </si>
  <si>
    <t>4th British GP World Champion formula 1 1954</t>
  </si>
  <si>
    <t>R325</t>
  </si>
  <si>
    <t>https://ck-modelcars.de/en/brumm-1-43-juan-manuel-fangio-mercedes-w196c-no1-4th-british-gp-f1-world-champion-1954-r325/p-46524/</t>
  </si>
  <si>
    <t>Mercedes-Benz Rennsportabteilung</t>
  </si>
  <si>
    <t>Mercedes-Benz 300 SLR</t>
  </si>
  <si>
    <t>Winner Kristianstad GP 1955 (non-championship race)</t>
  </si>
  <si>
    <t>S5858</t>
  </si>
  <si>
    <t>https://ck-modelcars.de/en/spark-1-43-j-m-fangio-mercedes-benz-300-slr-no1-winner-kristianstad-gp-1955-s5858/p-73246/</t>
  </si>
  <si>
    <t>Eugenio Castellotti</t>
  </si>
  <si>
    <t>Ferrari 555</t>
  </si>
  <si>
    <t>Italy GP formula 1 1955</t>
  </si>
  <si>
    <t>CK72128</t>
  </si>
  <si>
    <t>https://ck-modelcars.de/en/altaya-1-43-eugenio-castellotti-ferrari-555-no4-italy-gp-formula-1-1955-ck72128/p-72128/</t>
  </si>
  <si>
    <t>Maurice Trintignant</t>
  </si>
  <si>
    <t>Winner Monaco GP formula 1 1955</t>
  </si>
  <si>
    <t>CK72113</t>
  </si>
  <si>
    <t>https://ck-modelcars.de/en/altaya-1-43-maurice-trintignant-ferrari-625f1-no44-winner-monaco-gp-formula-1-1955-ck72113/p-72113/</t>
  </si>
  <si>
    <t>Peter Collins</t>
  </si>
  <si>
    <t>Germany GP formula 1 1956</t>
  </si>
  <si>
    <t>CK72114</t>
  </si>
  <si>
    <t>https://ck-modelcars.de/en/altaya-1-43-peter-collins-ferrari-d50-no2-german-gp-formula-1-1956-ck72114/p-72114/</t>
  </si>
  <si>
    <t>Luigi Musso</t>
  </si>
  <si>
    <t>Ferrari 801</t>
  </si>
  <si>
    <t>2nd France GP formula 1 1957</t>
  </si>
  <si>
    <t>CK72136</t>
  </si>
  <si>
    <t>https://ck-modelcars.de/en/altaya-1-43-luigi-musso-ferrari-801-no10-2nd-france-gp-formula-1-1957-ck72136/p-72136/</t>
  </si>
  <si>
    <t>Ferrari 246</t>
  </si>
  <si>
    <t>World Champion formula 1 1958</t>
  </si>
  <si>
    <t>CK72132</t>
  </si>
  <si>
    <t>https://ck-modelcars.de/en/altaya-1-43-mike-hawthorn-ferrari-246-no16-world-champion-formula-1-1958-ck72132/p-72132/</t>
  </si>
  <si>
    <t>Olivier Gendebien</t>
  </si>
  <si>
    <t>Ferrari Dino 246F1</t>
  </si>
  <si>
    <t>CK72609</t>
  </si>
  <si>
    <t>https://ck-modelcars.de/en/altaya-1-43-olivier-gendebien-ferrari-dino-246f1-no20-formula-1-1958-ck72609/p-72609/</t>
  </si>
  <si>
    <t>Mike Hawthorne</t>
  </si>
  <si>
    <t>Ferrari F246</t>
  </si>
  <si>
    <t>CK48555</t>
  </si>
  <si>
    <t>https://ck-modelcars.de/en/altaya-1-43-mike-hawthorne-ferrari-f246-no4-world-champion-formula-1-1958-ck48555/p-48555/</t>
  </si>
  <si>
    <t>Richie Ginther</t>
  </si>
  <si>
    <t>Ferrari Dino 246 P</t>
  </si>
  <si>
    <t>6th Monaco GP formula 1 1960</t>
  </si>
  <si>
    <t>CK72107</t>
  </si>
  <si>
    <t>https://ck-modelcars.de/en/altaya-1-43-richie-ginther-ferrari-dino-246-p-no34-6th-monaco-gp-formula-1-1960-ck72107/p-72107/</t>
  </si>
  <si>
    <t>Henry Taylor</t>
  </si>
  <si>
    <t>UDT Laystall Racing Team</t>
  </si>
  <si>
    <t>Lotus 18-21</t>
  </si>
  <si>
    <t>10th French GP formula 1 1961</t>
  </si>
  <si>
    <t>S7445</t>
  </si>
  <si>
    <t>https://ck-modelcars.de/en/spark-1-43-henry-taylor-lotus-18-21-no30-french-gp-formula-1-1961-s7445/p-73247/</t>
  </si>
  <si>
    <t>Roy Salvadori</t>
  </si>
  <si>
    <t>Yeoman Credit Racing Team</t>
  </si>
  <si>
    <t>Cooper T53</t>
  </si>
  <si>
    <t>6th British GP Aintree Circuit formula 1 1961</t>
  </si>
  <si>
    <t>S8060</t>
  </si>
  <si>
    <t>https://ck-modelcars.de/en/spark-1-43-roy-salvadori-cooper-t53-no36-6th-british-gp-formula-1-1961-s8060/p-71110/</t>
  </si>
  <si>
    <t>Stirling Moss</t>
  </si>
  <si>
    <t>RRC Walker Racing</t>
  </si>
  <si>
    <t>Winner International Trophy Silverstone 1961</t>
  </si>
  <si>
    <t>S8065</t>
  </si>
  <si>
    <t>https://ck-modelcars.de/en/spark-1-43-s-moss-cooper-t53-no4-winner-international-trophy-silverstone-1961-s8065/p-71590/</t>
  </si>
  <si>
    <t>Willy Mairesse</t>
  </si>
  <si>
    <t>Team Lotus / Equipe Nationale Belge</t>
  </si>
  <si>
    <t>Lotus 18</t>
  </si>
  <si>
    <t>Belgian GP Spa formula 1 1961</t>
  </si>
  <si>
    <t>S7474</t>
  </si>
  <si>
    <t>https://ck-modelcars.de/en/spark-1-43-willy-mairesse-lotus-18-no10-belgian-gp-formula-1-1961-s7474/p-73249/</t>
  </si>
  <si>
    <t>Italy GP formula 1 1961</t>
  </si>
  <si>
    <t>R641</t>
  </si>
  <si>
    <t>https://ck-modelcars.de/en/brumm-1-43-richie-ginther-ferrari-156-f1-no6-italy-gp-formula-1-1961-r641/p-53021/</t>
  </si>
  <si>
    <t>Wolfgang von Trips</t>
  </si>
  <si>
    <t>R640</t>
  </si>
  <si>
    <t>https://ck-modelcars.de/en/brumm-1-43-wolfgang-von-trips-ferrari-156-f1-no4-italy-gp-formula-1-1961-r640/p-53020/</t>
  </si>
  <si>
    <t>Wolfgang Graf Berghe von Trips</t>
  </si>
  <si>
    <t>CK72110</t>
  </si>
  <si>
    <t>https://ck-modelcars.de/en/altaya-1-43-wolfgang-graf-berghe-von-trips-no4-formula-1-1961-ck72110/p-72110/</t>
  </si>
  <si>
    <t>Graham Hill</t>
  </si>
  <si>
    <t>Rob Walker Racing Team</t>
  </si>
  <si>
    <t>3rd Mallory Park 1962</t>
  </si>
  <si>
    <t>S7455</t>
  </si>
  <si>
    <t>https://ck-modelcars.de/en/spark-1-43-graham-hill-lotus-18-21-no12-3rd-mallory-park-1962-s7455/p-72495/</t>
  </si>
  <si>
    <t>Jo Bonnier</t>
  </si>
  <si>
    <t>Porsche System Engineering</t>
  </si>
  <si>
    <t>Porsche 804</t>
  </si>
  <si>
    <t>Italian GP formula 1 1962</t>
  </si>
  <si>
    <t>S7516</t>
  </si>
  <si>
    <t>https://ck-modelcars.de/en/spark-1-43-jo-bonnier-porsche-804-no18-italian-gp-formula-1-1962-s7516/p-61917/</t>
  </si>
  <si>
    <t>Tim Mayer</t>
  </si>
  <si>
    <t>Cooper Car Company</t>
  </si>
  <si>
    <t>United States GP Watkins Glen formula 1 1962</t>
  </si>
  <si>
    <t>S8067</t>
  </si>
  <si>
    <t>https://ck-modelcars.de/en/spark-1-43-tim-mayer-cooper-t53-no23-united-states-gp-formula-1-1962-s8067/p-72496/</t>
  </si>
  <si>
    <t>Lorenzo Bandini</t>
  </si>
  <si>
    <t>B.R.M.</t>
  </si>
  <si>
    <t>BRM P57</t>
  </si>
  <si>
    <t>5th British GP formula 1 1963</t>
  </si>
  <si>
    <t>S5270</t>
  </si>
  <si>
    <t>https://ck-modelcars.de/en/spark-1-43-lorenzo-bandini-brm-p57-no3-5th-british-gp-formula-1-1963-s5270/p-44209/</t>
  </si>
  <si>
    <t>Pedro Rodríguez</t>
  </si>
  <si>
    <t>Team Lotus</t>
  </si>
  <si>
    <t>Mexican GP formula 1 1963</t>
  </si>
  <si>
    <t>R650</t>
  </si>
  <si>
    <t>https://ck-modelcars.de/en/brumm-1-43-pedro-rodriguez-lotus-25-no10-mexican-gp-formula-1-1963-r650/p-73267/</t>
  </si>
  <si>
    <t>Pedro Rodriguez</t>
  </si>
  <si>
    <t>North American Racing Team</t>
  </si>
  <si>
    <t>Ferrari 512</t>
  </si>
  <si>
    <t>5th USA GP Watkins Glen formula 1 1965</t>
  </si>
  <si>
    <t>TM43-011D / TM43-11D</t>
  </si>
  <si>
    <t>Tecnomodel</t>
  </si>
  <si>
    <t>https://ck-modelcars.de/en/tecnomodel-1-43-pedro-rodriguez-ferrari-512-no14-5th-usa-gp-formula-1-1965-tm43-011d-tm43-11d/p-75335/</t>
  </si>
  <si>
    <t>Ferrari 1512</t>
  </si>
  <si>
    <t>CK72112</t>
  </si>
  <si>
    <t>https://ck-modelcars.de/en/altaya-1-43-pedro-rodriguez-ferrari-1512-no14-formula-1-1965-ck72112/p-72112/</t>
  </si>
  <si>
    <t>Italian GP Monza formula 1 1965</t>
  </si>
  <si>
    <t>TM43-011B / TM43-11B</t>
  </si>
  <si>
    <t>https://ck-modelcars.de/en/tecnomodel-1-43-john-surtees-ferrari-512-no8-italian-gp-formula-1-1965-tm43-011b-tm43-11b/p-75337/</t>
  </si>
  <si>
    <t>7th Dutch GP Zandvoort formula 1 1965</t>
  </si>
  <si>
    <t>TM43-011C / TM43-11C</t>
  </si>
  <si>
    <t>https://ck-modelcars.de/en/tecnomodel-1-43-john-surtees-ferrari-512-no2-7th-dutch-gp-formula-1-1965-tm43-011c-tm43-11c/p-75336/</t>
  </si>
  <si>
    <t>4th Italian GP Monza formula 1 1965</t>
  </si>
  <si>
    <t>TM43-011A / TM43-11A</t>
  </si>
  <si>
    <t>https://ck-modelcars.de/en/tecnomodel-1-43-lorenzo-bandini-ferrari-512-no4-4th-italian-gp-formula-1-1965-tm43-011a-tm43-11a/p-75338/</t>
  </si>
  <si>
    <t>CK72616</t>
  </si>
  <si>
    <t>https://ck-modelcars.de/en/altaya-1-43-john-surtees-ferrari-1512-no2-formula-1-1965-ck72616/p-72616/</t>
  </si>
  <si>
    <t xml:space="preserve">Jackie Stewart </t>
  </si>
  <si>
    <t>Matra MS5</t>
  </si>
  <si>
    <t>4th GP de Pau formula 2 1966</t>
  </si>
  <si>
    <t>SF181</t>
  </si>
  <si>
    <t>https://ck-modelcars.de/en/spark-1-43-jackie-stewart-matra-ms5-no24-4th-gp-de-pau-formula-2-1966-sf181/p-65121/</t>
  </si>
  <si>
    <t>Lotus 43</t>
  </si>
  <si>
    <t>CK76013</t>
  </si>
  <si>
    <t>https://ck-modelcars.de/en/altaya-1-43-jim-clark-lotus-43-no1-formula-1-1966-ck76013/p-76013/</t>
  </si>
  <si>
    <t>Lotus 33</t>
  </si>
  <si>
    <t>French GP / European GP Reims formula 1 1966</t>
  </si>
  <si>
    <t>S7294</t>
  </si>
  <si>
    <t>https://ck-modelcars.de/en/spark-1-43-pedro-rodriguez-lotus-72f-no2-french-gp-formula-1-1966-s7294/p-69267/</t>
  </si>
  <si>
    <t>Ferrari 246 F1</t>
  </si>
  <si>
    <t>2nd Monaco GP formula 1 1966</t>
  </si>
  <si>
    <t>CK72106</t>
  </si>
  <si>
    <t>https://ck-modelcars.de/en/altaya-1-43-lorenzo-bandini-ferrari-246-no16-2nd-monaco-gp-formula-1-1966-ck72106/p-72106/</t>
  </si>
  <si>
    <t>Ludovico Scarfiotti</t>
  </si>
  <si>
    <t>Ferrari 312/66</t>
  </si>
  <si>
    <t>Winner Italian GP formula 1 1966</t>
  </si>
  <si>
    <t>CK72108</t>
  </si>
  <si>
    <t>https://ck-modelcars.de/en/altaya-1-43-ludovico-scarfiotti-ferrari-312-66-no6-winner-italian-gp-formula-1-1966-ck72108/p-72108/</t>
  </si>
  <si>
    <t>Denis Hulme</t>
  </si>
  <si>
    <t>Brabham-Repco</t>
  </si>
  <si>
    <t>Brabham BT24</t>
  </si>
  <si>
    <t>formula 1 World Champion 1967</t>
  </si>
  <si>
    <t>CK52994</t>
  </si>
  <si>
    <t>https://ck-modelcars.de/en/altaya-1-43-denis-hulme-brabham-bt24-no2-formula-1-world-champion-1967-ck52994/p-70063/</t>
  </si>
  <si>
    <t>Honda</t>
  </si>
  <si>
    <t>Honda RA300</t>
  </si>
  <si>
    <t>CK47712</t>
  </si>
  <si>
    <t>https://ck-modelcars.de/en/altaya-1-43-john-surtees-honda-ra300-no14-formula-1-1967-ck47712/p-47712/</t>
  </si>
  <si>
    <t>Chris Amon</t>
  </si>
  <si>
    <t>Ferrari 312/67</t>
  </si>
  <si>
    <t>3rd German GP Nürburgring formula 1 1967</t>
  </si>
  <si>
    <t>TM43-013B / TM43-13B</t>
  </si>
  <si>
    <t>https://ck-modelcars.de/en/tecnomodel-1-43-chris-amon-ferrari-312-67-no8-3rd-german-gp-formula-1-1967-tm43-013b-tm43-13b/p-75333/</t>
  </si>
  <si>
    <t>7th Italian GP Monza formula 1 1967</t>
  </si>
  <si>
    <t>TM43-013C / TM43-13C</t>
  </si>
  <si>
    <t>https://ck-modelcars.de/en/tecnomodel-1-43-chris-amon-ferrari-312-67-no2-7th-italian-gp-formula-1-1967-tm43-013c-tm43-13c/p-75332/</t>
  </si>
  <si>
    <t>Ferrari 312</t>
  </si>
  <si>
    <t>CK72109</t>
  </si>
  <si>
    <t>https://ck-modelcars.de/en/altaya-1-43-chris-amon-ferrari-312-no8-formula-1-1967-ck72109/p-72109/</t>
  </si>
  <si>
    <t>Gold Leaf Team Lotus</t>
  </si>
  <si>
    <t>Lotus 49B</t>
  </si>
  <si>
    <t>Winner Monaco GP / formula 1 World Champion 1968</t>
  </si>
  <si>
    <t>CK69016</t>
  </si>
  <si>
    <t>https://ck-modelcars.de/en/altaya-1-43-graham-hill-lotus-49b-no9-winner-monaco-gp-formula-1-world-champion-1968-ck69016/p-69016/</t>
  </si>
  <si>
    <t>Lucien Bianchi</t>
  </si>
  <si>
    <t>Cooper T86B</t>
  </si>
  <si>
    <t>3rd Monaco GP formula 1 1968</t>
  </si>
  <si>
    <t>S6982</t>
  </si>
  <si>
    <t>https://ck-modelcars.de/en/spark-1-43-lucien-bianchi-cooper-t86b-no7-3rd-monaco-gp-formula-1-1968-s6982/p-70193/</t>
  </si>
  <si>
    <t>4th Monaco GP formula 1 1968</t>
  </si>
  <si>
    <t>S6983</t>
  </si>
  <si>
    <t>https://ck-modelcars.de/en/spark-1-43-ludovico-scarfiotti-cooper-t86b-no6-4th-monaco-gp-formula-1-1968-s6983/p-69148/</t>
  </si>
  <si>
    <t>Jacky Ickx</t>
  </si>
  <si>
    <t>Winner France GP formula 1 1968</t>
  </si>
  <si>
    <t>CK72139</t>
  </si>
  <si>
    <t>https://ck-modelcars.de/en/altaya-1-43-jacky-ickx-ferrari-312-no26-winner-france-gp-formula-1-1968-ck72139/p-72139/</t>
  </si>
  <si>
    <t>Jackie Stewart</t>
  </si>
  <si>
    <t>Matra International (Tyrrell)</t>
  </si>
  <si>
    <t>Matra MS10</t>
  </si>
  <si>
    <t>Winner South African GP Kyalami / formula 1 World Champion 1969</t>
  </si>
  <si>
    <t>CK69017</t>
  </si>
  <si>
    <t>https://ck-modelcars.de/en/altaya-1-43-jackie-stewart-matra-ms10-no7-winner-south-african-gp-formula-1-world-champion-1969-ck69017/p-69017/</t>
  </si>
  <si>
    <t>Kaimann Mk4</t>
  </si>
  <si>
    <t>07012</t>
  </si>
  <si>
    <t>AutoCult</t>
  </si>
  <si>
    <t>https://ck-modelcars.de/en/autocult-1-43-kaimann-mk4-formula-vau-no7-niki-lauda-construction-year-1969-green-07012/p-53043/</t>
  </si>
  <si>
    <t>Jochen Rindt</t>
  </si>
  <si>
    <t>Lotus 72C</t>
  </si>
  <si>
    <t>Formula 1 World Champion 1970</t>
  </si>
  <si>
    <t>CK55007</t>
  </si>
  <si>
    <t>https://ck-modelcars.de/en/altaya-1-43-jochen-rindt-lotus-72c-no5-formula-1-world-champion-1970-ck55007/p-70062/</t>
  </si>
  <si>
    <t>BRM P153</t>
  </si>
  <si>
    <t>Belgium GP formula 1 1970</t>
  </si>
  <si>
    <t>CK41319</t>
  </si>
  <si>
    <t>https://ck-modelcars.de/en/altaya-1-43-pedro-rodriguez-brm-p153-no1-winner-belgium-gp-formula-1-1970-ck41319/p-41319/</t>
  </si>
  <si>
    <t>Peter Westbury</t>
  </si>
  <si>
    <t>Yardley Team B.R.M.</t>
  </si>
  <si>
    <t>US GP formula 1 1970</t>
  </si>
  <si>
    <t>S5277</t>
  </si>
  <si>
    <t>https://ck-modelcars.de/en/spark-1-43-peter-westbury-brm-p153-no32-us-gp-formula-1-1970-s5277/p-60108/</t>
  </si>
  <si>
    <t>Piers Courage</t>
  </si>
  <si>
    <t>Frank Williams Racing Cars</t>
  </si>
  <si>
    <t>De Tomaso 505</t>
  </si>
  <si>
    <t>CK76007</t>
  </si>
  <si>
    <t>https://ck-modelcars.de/en/altaya-1-43-piers-courage-de-tomaso-505-no24-formula-1-1970-ck76007/p-76007/</t>
  </si>
  <si>
    <t>Andrea de Adamich</t>
  </si>
  <si>
    <t>STP March Racing Team</t>
  </si>
  <si>
    <t>March 711</t>
  </si>
  <si>
    <t>German GP Nürburgring 1971</t>
  </si>
  <si>
    <t>S7261</t>
  </si>
  <si>
    <t>https://ck-modelcars.de/en/spark-1-43-andrea-de-adamich-march-711-no16-german-gp-formula-1-1971-s7261/p-65127/</t>
  </si>
  <si>
    <t>Lotus-Ford Cosworth</t>
  </si>
  <si>
    <t>Germany GP Formula 1 1971</t>
  </si>
  <si>
    <t>CK26177</t>
  </si>
  <si>
    <t>https://ck-modelcars.de/en/altaya-1-43-emerson-fittipaldi-lotus-72d-no8-germany-gp-formula-1-1971-ck26177/p-26177/</t>
  </si>
  <si>
    <t xml:space="preserve">Brabham </t>
  </si>
  <si>
    <t>Brabham BT34</t>
  </si>
  <si>
    <t>CK76010</t>
  </si>
  <si>
    <t>https://ck-modelcars.de/en/altaya-1-43-graham-hill-brabham-bt34-no7-formula-1-1971-ck76010/p-76010/</t>
  </si>
  <si>
    <t>Ronnie Peterson</t>
  </si>
  <si>
    <t>2nd monaco GP formula 1 1971</t>
  </si>
  <si>
    <t>CK47288</t>
  </si>
  <si>
    <t>https://ck-modelcars.de/en/altaya-1-43-ronnie-peterson-march-711-no17-2nd-monaco-gp-formula-1-1971-ck47288/p-47288/</t>
  </si>
  <si>
    <t>Bill Brack</t>
  </si>
  <si>
    <t>Marlboro B.R.M.</t>
  </si>
  <si>
    <t>BRM P180</t>
  </si>
  <si>
    <t>Canadian GP formula 1 1972</t>
  </si>
  <si>
    <t>S5286</t>
  </si>
  <si>
    <t>https://ck-modelcars.de/en/spark-1-43-bill-brack-brm-p180-no17-canadian-gp-formula-1-1972-s5286/p-63278/</t>
  </si>
  <si>
    <t>Brian Redman</t>
  </si>
  <si>
    <t>United States GP Watkins Glen formula 1 1972</t>
  </si>
  <si>
    <t>S5287</t>
  </si>
  <si>
    <t>https://ck-modelcars.de/en/spark-1-43-brian-redman-brm-p180-no15-united-states-gp-formula-1-1972-s5287/p-63279/</t>
  </si>
  <si>
    <t>Dave Walker</t>
  </si>
  <si>
    <t>Lotus 72</t>
  </si>
  <si>
    <t>USA GP formula 1 1972</t>
  </si>
  <si>
    <t>400720011</t>
  </si>
  <si>
    <t>https://ck-modelcars.de/en/minichamps-1-43-dave-walker-lotus-72-no11-usa-gp-formula-1-1972-400720011/p-35033/</t>
  </si>
  <si>
    <t xml:space="preserve">Henri Pescarolo </t>
  </si>
  <si>
    <t xml:space="preserve">Team Williams Motul </t>
  </si>
  <si>
    <t>Politoys FX3</t>
  </si>
  <si>
    <t>CK76012</t>
  </si>
  <si>
    <t>https://ck-modelcars.de/en/altaya-1-43-henri-pescarolo-politoys-fx3-no24-formula-1-1972-ck76012/p-76012/</t>
  </si>
  <si>
    <t>Jean-Pierre Beltoise</t>
  </si>
  <si>
    <t xml:space="preserve">BRM P160B </t>
  </si>
  <si>
    <t>Winner Monaco GP formula 1 1972</t>
  </si>
  <si>
    <t>CK46499</t>
  </si>
  <si>
    <t>https://ck-modelcars.de/en/altaya-1-43-jean-pierre-beltoise-brm-p160b-no17-winner-monaco-gp-formula-1-1972-ck46499/p-46499/</t>
  </si>
  <si>
    <t xml:space="preserve">Rolf Stommelen </t>
  </si>
  <si>
    <t>Eifelland</t>
  </si>
  <si>
    <t>Eifelland E21</t>
  </si>
  <si>
    <t>CK76016</t>
  </si>
  <si>
    <t>https://ck-modelcars.de/en/altaya-1-43-rolf-stommelen-eifelland-e21-no22-formula-1-1972-ck76016/p-76016/</t>
  </si>
  <si>
    <t>Howden Ganley</t>
  </si>
  <si>
    <t>Iso-Marlboro IR2</t>
  </si>
  <si>
    <t>Canada 6th GP formula 1973</t>
  </si>
  <si>
    <t>S7575</t>
  </si>
  <si>
    <t>https://ck-modelcars.de/en/spark-1-43-howden-ganley-iso-marlboro-ir2-no25-6th-canada-gp-formula-1-1973-s7575/p-74420/</t>
  </si>
  <si>
    <t>Elf Team Tyrrell</t>
  </si>
  <si>
    <t>Tyrrell 006</t>
  </si>
  <si>
    <t>4th Italian GP Monza formula 1 World Champion 1973</t>
  </si>
  <si>
    <t>CK69018</t>
  </si>
  <si>
    <t>https://ck-modelcars.de/en/altaya-1-43-jackie-stewart-tyrrell-006-no5-formula-1-world-champion-italian-gp-1973-ck69018/p-69018/</t>
  </si>
  <si>
    <t>Yardley Team McLaren</t>
  </si>
  <si>
    <t>British GP formula 1 1973</t>
  </si>
  <si>
    <t>S5736</t>
  </si>
  <si>
    <t>https://ck-modelcars.de/en/spark-1-43-jody-scheckter-mclaren-m23-no30-british-gp-formula-1-1973-s5736/p-67377/</t>
  </si>
  <si>
    <t>McLaren F1 Team</t>
  </si>
  <si>
    <t>World Champion Spain GP Formula 1 1974</t>
  </si>
  <si>
    <t>CK25002</t>
  </si>
  <si>
    <t>https://ck-modelcars.de/en/altaya-1-43-e-fittipaldi-mclaren-m23-no5-world-champion-spain-gp-formula-1-1974-ck25002/p-25002/</t>
  </si>
  <si>
    <t>Dave Charlton</t>
  </si>
  <si>
    <t>Scribante Lucky Strike Racing</t>
  </si>
  <si>
    <t>South African GP (Kyalami) formula 1 1974</t>
  </si>
  <si>
    <t>S5737</t>
  </si>
  <si>
    <t>https://ck-modelcars.de/en/spark-1-43-dave-charlton-mclaren-m23-no23-south-african-gp-formula-1-1974-s5737/p-71393/</t>
  </si>
  <si>
    <t>Marlboro Team Texaco</t>
  </si>
  <si>
    <t>McLaren Ford M23</t>
  </si>
  <si>
    <t>formula 1 World Champion 1974</t>
  </si>
  <si>
    <t>436740005</t>
  </si>
  <si>
    <t>https://ck-modelcars.de/en/minichamps-1-43-emerson-fittipaldi-mclaren-ford-m23-no5-formula-1-world-champion-1974-436740005/p-60849/</t>
  </si>
  <si>
    <t>Helmuth Koinigg</t>
  </si>
  <si>
    <t>Surtees TS16</t>
  </si>
  <si>
    <t>10th Canadian GP formula 1 1974</t>
  </si>
  <si>
    <t>S9657</t>
  </si>
  <si>
    <t>https://ck-modelcars.de/en/spark-1-43-helmuth-koinigg-surtees-ts16-no19-canadian-gp-formula-1-1974-s9657/p-72478/</t>
  </si>
  <si>
    <t>Ian Scheckter</t>
  </si>
  <si>
    <t>Team Gunston</t>
  </si>
  <si>
    <t>Lotus 72E</t>
  </si>
  <si>
    <t>South African GP formula 1 1974</t>
  </si>
  <si>
    <t>S7296</t>
  </si>
  <si>
    <t>https://ck-modelcars.de/en/spark-1-43-ian-scheckter-lotus-72e-no29-south-african-gp-formula-1-1974-s7296/p-68471/</t>
  </si>
  <si>
    <t>Austrian GP formula 1 1974</t>
  </si>
  <si>
    <t>S9662</t>
  </si>
  <si>
    <t>https://ck-modelcars.de/en/spark-1-43-jean-pierre-jabouille-surtees-ts16-no19-austrian-gp-formula-1-1974-s9662/p-72899/</t>
  </si>
  <si>
    <t>Jochen Mass</t>
  </si>
  <si>
    <t>Team Surtees</t>
  </si>
  <si>
    <t>Brazilian GP Interlagos formula 1 1974</t>
  </si>
  <si>
    <t>S9651</t>
  </si>
  <si>
    <t>https://ck-modelcars.de/en/spark-1-43-jochen-mass-surtees-ts16-no19-brazilian-gp-formula-1-1974-s9651/p-71549/</t>
  </si>
  <si>
    <t>José Dolhem</t>
  </si>
  <si>
    <t>United States GP Watkins Glen formula 1 1974</t>
  </si>
  <si>
    <t>S9658</t>
  </si>
  <si>
    <t>https://ck-modelcars.de/en/spark-1-43-jose-dolhem-surtees-ts16-no18-united-states-gp-formula-1-1974-s9658/p-72477/</t>
  </si>
  <si>
    <t>Leo Kinnunen</t>
  </si>
  <si>
    <t>AAW Racing Team</t>
  </si>
  <si>
    <t>Swedish GP (Anderstorp) formula 1 1974</t>
  </si>
  <si>
    <t>S9654</t>
  </si>
  <si>
    <t>https://ck-modelcars.de/en/spark-1-43-leo-kinnunen-surtees-ts16-no23-swedish-gp-formula-1-1974-s9654/p-71394/</t>
  </si>
  <si>
    <t>Mario Andretti</t>
  </si>
  <si>
    <t>Vel’s Parnelli Jones Racing</t>
  </si>
  <si>
    <t>Parnelli VPJ4</t>
  </si>
  <si>
    <t>Canadian GP formula 1 1974</t>
  </si>
  <si>
    <t>S1890</t>
  </si>
  <si>
    <t>https://ck-modelcars.de/en/spark-1-43-mario-andretti-parnelli-vpj4-no55-canadian-gp-formula-1-1974-s1890/p-60949/</t>
  </si>
  <si>
    <t>Jacques Laffite</t>
  </si>
  <si>
    <t>Williams FW04</t>
  </si>
  <si>
    <t>CK76011</t>
  </si>
  <si>
    <t>https://ck-modelcars.de/en/altaya-1-43-jacques-laffite-williams-fw04-no21-formula-1-1975-ck76011/p-76011/</t>
  </si>
  <si>
    <t>Hesketh Racing</t>
  </si>
  <si>
    <t>Hesketh 308B</t>
  </si>
  <si>
    <t>CK45643</t>
  </si>
  <si>
    <t>https://ck-modelcars.de/en/altaya-1-43-james-hunt-hesketh-308b-no24-formula-1-1975-ck45643/p-45643/</t>
  </si>
  <si>
    <t>Marlboro Team McLaren</t>
  </si>
  <si>
    <t>530754302</t>
  </si>
  <si>
    <t>https://ck-modelcars.de/en/minichamps-1-43-jochen-mass-mclaren-m23-no2-formula-1-1975-530754302/p-57780/</t>
  </si>
  <si>
    <t>4th Swedish GP formula 1 1975</t>
  </si>
  <si>
    <t>S1892</t>
  </si>
  <si>
    <t>https://ck-modelcars.de/en/spark-1-43-mario-andretti-parnelli-vpj4-no27-4th-swedish-gp-formula-1-1975-s1892/p-61236/</t>
  </si>
  <si>
    <t>Mark Donohue</t>
  </si>
  <si>
    <t>Penske Cars</t>
  </si>
  <si>
    <t>March 751</t>
  </si>
  <si>
    <t>5th British GP Silverstone formula 1 1975</t>
  </si>
  <si>
    <t>S5375</t>
  </si>
  <si>
    <t>https://ck-modelcars.de/en/spark-1-43-mark-donohue-march-751-no28-5th-british-gp-formula-1-1975-s5375/p-72049/</t>
  </si>
  <si>
    <t>Vittorio Brambilla</t>
  </si>
  <si>
    <t>Beta Team March</t>
  </si>
  <si>
    <t>Winner Austrian GP formula 1 1975</t>
  </si>
  <si>
    <t>CK38589</t>
  </si>
  <si>
    <t>https://ck-modelcars.de/en/altaya-1-43-vittorio-brambilla-march-751-no9-winner-austrian-gp-formula-1-1975-ck38589/p-38589/</t>
  </si>
  <si>
    <t>Arturo Merzario</t>
  </si>
  <si>
    <t>Ovoro Team March</t>
  </si>
  <si>
    <t>March 761</t>
  </si>
  <si>
    <t>S7269</t>
  </si>
  <si>
    <t>https://ck-modelcars.de/en/spark-1-43-arturo-merzario-march-761-no35-spain-gp-formula-1-1976-s7269/p-74422/</t>
  </si>
  <si>
    <t>Hans-Joachim Stuck, Thierry Boutsen, Bob Wollek</t>
  </si>
  <si>
    <t>March Racing</t>
  </si>
  <si>
    <t>4. place GP Monaco formula 1 1976</t>
  </si>
  <si>
    <t>TSM154331</t>
  </si>
  <si>
    <t>True Scale</t>
  </si>
  <si>
    <t>https://ck-modelcars.de/en/true-scale-1-43-h-j-stuck-march-761-no34-monaco-gp-formula-1-1976-march-racing-tsm154331/p-27668/</t>
  </si>
  <si>
    <t>Lella Lombardi</t>
  </si>
  <si>
    <t>Lavazza March</t>
  </si>
  <si>
    <t>Brazil GP formula 1 1976</t>
  </si>
  <si>
    <t>TSM154330</t>
  </si>
  <si>
    <t>https://ck-modelcars.de/en/true-scale-1-43-lella-lombardi-march-761-no10-brazil-gp-formula-1-1976-tsm154330/p-27361/</t>
  </si>
  <si>
    <t>6th South African GP Kyalami formula 1 1976</t>
  </si>
  <si>
    <t>S1893</t>
  </si>
  <si>
    <t>https://ck-modelcars.de/en/spark-1-43-mario-andretti-parnelli-vpj4-no27-6th-south-african-gp-formula-1-1976-s1893/p-71548/</t>
  </si>
  <si>
    <t>March Engineering</t>
  </si>
  <si>
    <t>TSM154329</t>
  </si>
  <si>
    <t>https://ck-modelcars.de/en/true-scale-1-43-ronnie-peterson-march-761-no10-holland-gp-formula-1-1976-tsm154329/p-27362/</t>
  </si>
  <si>
    <t>GP Germany formula 1 1976</t>
  </si>
  <si>
    <t>TSM154332</t>
  </si>
  <si>
    <t>https://ck-modelcars.de/en/true-scale-1-43-v-brambilla-march-761-no9-german-gp-formula-1-1976-beta-team-march-tsm154332/p-27669/</t>
  </si>
  <si>
    <t>Gilles Villeneuve</t>
  </si>
  <si>
    <t xml:space="preserve">Marlboro Team McLaren </t>
  </si>
  <si>
    <t>British GP Silverstone formula 1 1977</t>
  </si>
  <si>
    <t>CK57709</t>
  </si>
  <si>
    <t>https://ck-modelcars.de/en/altaya-1-43-gilles-villeneuve-mclaren-m23-no40-british-gp-formula-1-1977-ck57709/p-57709/</t>
  </si>
  <si>
    <t>Alan Jones</t>
  </si>
  <si>
    <t xml:space="preserve">Shadow Racing Team </t>
  </si>
  <si>
    <t xml:space="preserve">Shadow DN8 </t>
  </si>
  <si>
    <t>CK76018</t>
  </si>
  <si>
    <t>https://ck-modelcars.de/en/altaya-1-43-alan-jones-shadow-dn8-no17-formula-1-1977-ck76018/p-76018/</t>
  </si>
  <si>
    <t>Carlos Reutemann</t>
  </si>
  <si>
    <t>CK72602</t>
  </si>
  <si>
    <t>https://ck-modelcars.de/en/altaya-1-43-carlos-reutemann-ferrari-312t2-no12-formula-1-1977-ck72602/p-72602/</t>
  </si>
  <si>
    <t>CK72601</t>
  </si>
  <si>
    <t>https://ck-modelcars.de/en/altaya-1-43-gilles-villeneuve-ferrari-312t2-no21-formula-1-1977-ck72601/p-72601/</t>
  </si>
  <si>
    <t>Brian Henton</t>
  </si>
  <si>
    <t>Team Rothmans International</t>
  </si>
  <si>
    <t>March 761B</t>
  </si>
  <si>
    <t>S7273</t>
  </si>
  <si>
    <t>https://ck-modelcars.de/en/spark-1-43-brian-henton-march-761b-no10-long-beach-gp-formula-1-1977-s7273/p-74421/</t>
  </si>
  <si>
    <t>GP43-003B</t>
  </si>
  <si>
    <t>GP Replicas</t>
  </si>
  <si>
    <t>https://ck-modelcars.de/en/gp-replicas-1-43-carlos-reutemann-ferrari-312t2-early-season-no12-formula-1-1977-gp43-003b/p-64056/</t>
  </si>
  <si>
    <t>Patrick Depailler</t>
  </si>
  <si>
    <t>Tyrrell P34 Six Wheels</t>
  </si>
  <si>
    <t>GP43-018B</t>
  </si>
  <si>
    <t>https://ck-modelcars.de/en/gp-replicas-1-43-patrick-depailler-tyrrell-p34-six-wheels-no4-formula-1-1977-gp43-018b/p-72778/</t>
  </si>
  <si>
    <t xml:space="preserve">Elf Team Tyrrell </t>
  </si>
  <si>
    <t>GP43-018A</t>
  </si>
  <si>
    <t>https://ck-modelcars.de/en/gp-replicas-1-43-ronnie-peterson-tyrrell-p34-six-wheels-no3-formula-1-1977-gp43-018a/p-72779/</t>
  </si>
  <si>
    <t>BS Fabrications</t>
  </si>
  <si>
    <t>Austria GP formula 1 1978</t>
  </si>
  <si>
    <t>S5747</t>
  </si>
  <si>
    <t>https://ck-modelcars.de/en/spark-1-43-nelson-piquet-mclaren-m23-no29-austria-gp-formula-1-1978-s5747/p-69657/</t>
  </si>
  <si>
    <t>Parmalat Racing Team</t>
  </si>
  <si>
    <t>Brabham BT46B</t>
  </si>
  <si>
    <t>Winner Swedish GP formula 1 1978</t>
  </si>
  <si>
    <t>CK71455</t>
  </si>
  <si>
    <t>https://ck-modelcars.de/en/altaya-1-43-niki-lauda-brabham-bt46b-no1-winner-swedish-gp-formula-1-1978-ck71455/p-71455/</t>
  </si>
  <si>
    <t>Tyrell 008</t>
  </si>
  <si>
    <t>CK76686</t>
  </si>
  <si>
    <t>https://ck-modelcars.de/en/altaya-1-43-patrick-depailler-tyrell-008-no4-formula-1-1978-ck76686/p-76686/</t>
  </si>
  <si>
    <t>Ferrari 312T3</t>
  </si>
  <si>
    <t>CK72131</t>
  </si>
  <si>
    <t>https://ck-modelcars.de/en/altaya-1-43-carlos-reutemann-ferrari-312t3-no11-formula-1-1978-ck72131/p-72131/</t>
  </si>
  <si>
    <t>2nd French GP formula 1 1979</t>
  </si>
  <si>
    <t>R512-RS</t>
  </si>
  <si>
    <t>https://ck-modelcars.de/en/brumm-1-43-gilles-villeneuve-ferrari-312t4-no12-2nd-french-gp-formula-1-1979-r512-rs/p-59004/</t>
  </si>
  <si>
    <t>Bruno Giacomelli</t>
  </si>
  <si>
    <t>Autodelta</t>
  </si>
  <si>
    <t>Alfa Romeo 177</t>
  </si>
  <si>
    <t>CK44954</t>
  </si>
  <si>
    <t>https://ck-modelcars.de/en/altaya-1-43-bruno-giacomelli-alfa-romeo-177-no35-formula-1-1979-ck44954/p-44954/</t>
  </si>
  <si>
    <t>Ligier Gitanes</t>
  </si>
  <si>
    <t>Ligier JS11</t>
  </si>
  <si>
    <t>CK45378</t>
  </si>
  <si>
    <t>https://ck-modelcars.de/en/altaya-1-43-jacques-laffite-ligier-js11-no26-formula-1-1979-ck45378/p-45378/</t>
  </si>
  <si>
    <t>Jan Lammers</t>
  </si>
  <si>
    <t>Samson Shadow Racing Team</t>
  </si>
  <si>
    <t>Shadow DN9</t>
  </si>
  <si>
    <t>CK76015</t>
  </si>
  <si>
    <t>https://ck-modelcars.de/en/altaya-1-43-jan-lammers-shadow-dn9-no17-formula-1-1979-ck76015/p-76015/</t>
  </si>
  <si>
    <t>Equipe Renault Elf</t>
  </si>
  <si>
    <t>Renault RS10</t>
  </si>
  <si>
    <t>CK43802</t>
  </si>
  <si>
    <t>https://ck-modelcars.de/en/altaya-1-43-jean-pierre-jabouille-renault-rs10-no15-formula-1-1979-ck43802/p-43802/</t>
  </si>
  <si>
    <t>Riccardo Patrese</t>
  </si>
  <si>
    <t>Warsteiner Arrows Racing Team</t>
  </si>
  <si>
    <t>Arrows A1B</t>
  </si>
  <si>
    <t>CK53302</t>
  </si>
  <si>
    <t>https://ck-modelcars.de/en/altaya-1-43-riccardo-patrese-arrows-a1b-no29-formula-1-1979-ck53302/p-53302/</t>
  </si>
  <si>
    <t>Winner GP USA West Formula 1 1979</t>
  </si>
  <si>
    <t>R578B</t>
  </si>
  <si>
    <t>https://ck-modelcars.de/en/brumm-1-43-g-villeneuve-ferrari-312-t4-test-car-no12-winner-gp-usa-west-f1-1979-r578b/p-24504/</t>
  </si>
  <si>
    <t>R578B-CH</t>
  </si>
  <si>
    <t>https://ck-modelcars.de/en/brumm-1-43-g-villeneuve-ferrari-312-t4-test-car-no12-winner-gp-usa-west-f1-1979-r578b-ch/p-24506/</t>
  </si>
  <si>
    <t>CMR43F1008</t>
  </si>
  <si>
    <t>CMR</t>
  </si>
  <si>
    <t>https://ck-modelcars.de/en/cmr-1-43-patrick-depailler-ligier-js11-no25-formula-1-1979-cmr43f1008/p-54855/</t>
  </si>
  <si>
    <t>5th Argentinian GP / formula 1 World Champion 1979</t>
  </si>
  <si>
    <t>CK71469</t>
  </si>
  <si>
    <t>https://ck-modelcars.de/en/altaya-1-43-jody-scheckter-ferrari-312t3-no11-formula-1-world-champion-1979-ck71469/p-71469/</t>
  </si>
  <si>
    <t>Ferrari 312T5</t>
  </si>
  <si>
    <t>CK72120</t>
  </si>
  <si>
    <t>https://ck-modelcars.de/en/altaya-1-43-gilles-villeneuve-ferrari-312-t5-no2-formula-1-1980-ck72120/p-72120/</t>
  </si>
  <si>
    <t>monaco GP formula 1 1980</t>
  </si>
  <si>
    <t>R576</t>
  </si>
  <si>
    <t>https://ck-modelcars.de/en/brumm-1-43-jody-scheckter-ferrari-312t5-no1-monaco-gp-formula-1-1980-r576/p-28508/</t>
  </si>
  <si>
    <t>Monaco GP formula 1 1980</t>
  </si>
  <si>
    <t>R576-CH</t>
  </si>
  <si>
    <t>https://ck-modelcars.de/en/brumm-1-43-jody-scheckter-ferrari-312t5-no1-monaco-gp-formula-1-1980-with-fahrerfigur-r576-ch/p-28509/</t>
  </si>
  <si>
    <t>Brabham BT49C #5</t>
  </si>
  <si>
    <t>World Champion Germany GP formula 1 1981</t>
  </si>
  <si>
    <t>CK51577</t>
  </si>
  <si>
    <t>https://ck-modelcars.de/en/altaya-1-43-n-piquet-brabham-bt49c-no5-world-champion-germany-gp-formula-1-1981-ck51577/p-51577/</t>
  </si>
  <si>
    <t>Ferrari 126CK turbo #28</t>
  </si>
  <si>
    <t>Practice GP USA Ovest, Long Beach</t>
  </si>
  <si>
    <t>R488-CH</t>
  </si>
  <si>
    <t>https://ck-modelcars.de/en/brumm-1-43-d-pironi-ferrari-126ck-turbo-comprex-gp-usa-formula-one-1981-r488-ch/p-4402/</t>
  </si>
  <si>
    <t>Ferrari 126CK Turbo Transport-Version</t>
  </si>
  <si>
    <t>4th monaco GP formula 1 1981</t>
  </si>
  <si>
    <t>R368T</t>
  </si>
  <si>
    <t>https://ck-modelcars.de/en/brumm-1-43-didier-pironi-ferrari-162ck-no28-4th-monaco-gp-formula-1-1981-transport-version-r368t/p-46517/</t>
  </si>
  <si>
    <t>Ferrari 126CK</t>
  </si>
  <si>
    <t>Duel with F-104 Starfighter / Airport Istrana (Italy) 21.10.1981</t>
  </si>
  <si>
    <t>R646-CH</t>
  </si>
  <si>
    <t>https://ck-modelcars.de/en/brumm-1-43-gilles-villeneuve-ferrari-126ck-no27-duel-with-f-104-istrana-1981-r646-ch/p-59786/</t>
  </si>
  <si>
    <t>Stefan Bellof</t>
  </si>
  <si>
    <t>Gelo Nachwuchs Racing Team</t>
  </si>
  <si>
    <t>Ralt RT3</t>
  </si>
  <si>
    <t>German F3 Championship 1981</t>
  </si>
  <si>
    <t>447810303</t>
  </si>
  <si>
    <t>https://ck-modelcars.de/en/minichamps-1-43-stefan-bellof-ralt-rt3-no3-formula-3-championship-1981-447810303/p-50175/</t>
  </si>
  <si>
    <t>Ferrari 126CK Turbo</t>
  </si>
  <si>
    <t>3rd Canadian GP formula 1 1981 / Lap 57-63</t>
  </si>
  <si>
    <t>R438-CH</t>
  </si>
  <si>
    <t>https://ck-modelcars.de/en/brumm-1-43-gilles-villeneuve-ferrari-126ck-no27-3rd-canada-gp-formula-1-1981-round-57-63-r438-ch/p-46511/</t>
  </si>
  <si>
    <t>Italian GP formula 1 1981</t>
  </si>
  <si>
    <t>R390-CH</t>
  </si>
  <si>
    <t>https://ck-modelcars.de/en/brumm-1-43-gilles-villeneuve-ferrari-126ck-no27-italian-gp-formula-1-1981-r390-ch/p-61061/</t>
  </si>
  <si>
    <t>GP Monaco Formula 1 1981</t>
  </si>
  <si>
    <t>R367-CH</t>
  </si>
  <si>
    <t>https://ck-modelcars.de/en/brumm-1-43-g-villeneuve-ferrari-126ck-no27-gp-monaco-formula-1-1981-r367-ch/p-24502/</t>
  </si>
  <si>
    <t>Ferrari 126CK #27</t>
  </si>
  <si>
    <t>GP43-013B</t>
  </si>
  <si>
    <t>https://ck-modelcars.de/en/gp-replicas-1-43-gilles-villeneuve-ferrari-126ck-no27-formula-1-1981-gp43-013b/p-67743/</t>
  </si>
  <si>
    <t>Elio de Angelis</t>
  </si>
  <si>
    <t>Team Essex Lotus</t>
  </si>
  <si>
    <t xml:space="preserve">Lotus 88B </t>
  </si>
  <si>
    <t>GP43-027A</t>
  </si>
  <si>
    <t>https://ck-modelcars.de/en/gp-replicas-1-43-elio-de-angelis-lotus-88b-no11-formula-1-1981-gp43-027a/p-77207/</t>
  </si>
  <si>
    <t>Nigel Mansell</t>
  </si>
  <si>
    <t>Lotus 88B</t>
  </si>
  <si>
    <t>GP43-027B</t>
  </si>
  <si>
    <t>https://ck-modelcars.de/en/gp-replicas-1-43-nigel-mansell-lotus-88b-no12-formula-1-1981-gp43-027b/p-77206/</t>
  </si>
  <si>
    <t>Michele Alboreto</t>
  </si>
  <si>
    <t>Team Tyrrell</t>
  </si>
  <si>
    <t>Tyrrell 011</t>
  </si>
  <si>
    <t>CK49114</t>
  </si>
  <si>
    <t>https://ck-modelcars.de/en/altaya-1-43-michele-alboreto-tyrrell-011-no3-formula-1-1982-ck49114/p-49114/</t>
  </si>
  <si>
    <t>winner USA GP Long Beach formula 1 1982</t>
  </si>
  <si>
    <t>R273</t>
  </si>
  <si>
    <t>https://ck-modelcars.de/en/brumm-1-43-didier-pironi-ferrari-126c2-no28-winner-usa-gp-long-beach-formula-1-1982-r273/p-46542/</t>
  </si>
  <si>
    <t>2nd San Marino GP Formula 1 1982</t>
  </si>
  <si>
    <t>R267T</t>
  </si>
  <si>
    <t>https://ck-modelcars.de/en/brumm-1-43-gilles-villeneuve-ferrari-126c2-no27-transport-version-r267t/p-26465/</t>
  </si>
  <si>
    <t>3rd and Pole Position italian GP formula 1 1982</t>
  </si>
  <si>
    <t>CK58282</t>
  </si>
  <si>
    <t>https://ck-modelcars.de/en/altaya-1-43-mario-andretti-ferrari-126c2-no28-3rd-italian-gp-formula-1-1982-ck58282/p-58282/</t>
  </si>
  <si>
    <t>Patrick Tambay</t>
  </si>
  <si>
    <t>Ferrari 126 C2 turbo</t>
  </si>
  <si>
    <t>Italian GP formula 1 1982</t>
  </si>
  <si>
    <t>R287-CH</t>
  </si>
  <si>
    <t>https://ck-modelcars.de/en/brumm-1-43-patrick-tambay-ferrari-126c2-turbo-no27-italian-gp-formula-1-1982-r287-ch/p-2757/</t>
  </si>
  <si>
    <t>R267-CH</t>
  </si>
  <si>
    <t>https://ck-modelcars.de/en/brumm-1-43-g-villeneuve-ferrari-126c2-no27-2nd-san-marino-gp-formula-1-1982-r267-ch/p-26463/</t>
  </si>
  <si>
    <t>Brazil GP formula 1 1982</t>
  </si>
  <si>
    <t>R593-CH</t>
  </si>
  <si>
    <t>https://ck-modelcars.de/en/brumm-1-43-gilles-villeneuve-ferrari-162c2-no27-brazil-gp-formula-1-1982-r593-ch/p-46508/</t>
  </si>
  <si>
    <t>USA GP Long Beach formula 1 1982</t>
  </si>
  <si>
    <t>R272-CH</t>
  </si>
  <si>
    <t>https://ck-modelcars.de/en/brumm-1-43-gilles-villeneuve-ferrari-126c2-no27-usa-gp-long-beach-formula-1-1982-r272-ch/p-46543/</t>
  </si>
  <si>
    <t>R593-CHU</t>
  </si>
  <si>
    <t>https://ck-modelcars.de/en/brumm-1-43-gilles-villeneuve-ferrari-126c2-no27-brazil-gp-formula-1-1982-r593-chu/p-42483/</t>
  </si>
  <si>
    <t>Ralt Toyota RT3</t>
  </si>
  <si>
    <t>1st F3 Win Thruxton 13th November 1982</t>
  </si>
  <si>
    <t>547824302</t>
  </si>
  <si>
    <t>https://ck-modelcars.de/en/minichamps-1-43-ayrton-senna-ralt-toyota-rt3-no2-1st-f3-win-thruxton-1982-547824302/p-51263/</t>
  </si>
  <si>
    <t>Toyota RT3</t>
  </si>
  <si>
    <t>1st F3 Test Silverstone September 1982</t>
  </si>
  <si>
    <t>547824392</t>
  </si>
  <si>
    <t>https://ck-modelcars.de/en/minichamps-1-43-ayrton-senna-toyota-rt3-no2-1st-f3-test-silverstone-1982-547824392/p-50960/</t>
  </si>
  <si>
    <t>GP43-009B</t>
  </si>
  <si>
    <t>https://ck-modelcars.de/en/gp-replicas-1-43-didier-pironi-ferrari-126c2-no28-formula-1-1982-gp43-009b/p-78256/</t>
  </si>
  <si>
    <t>GP43-009A</t>
  </si>
  <si>
    <t>https://ck-modelcars.de/en/gp-replicas-1-43-gilles-villeneuve-ferrari-126c2-no27-formula-1-1982-gp43-009a/p-78257/</t>
  </si>
  <si>
    <t>Ferrari 126C2B</t>
  </si>
  <si>
    <t>CK72141</t>
  </si>
  <si>
    <t>https://ck-modelcars.de/en/altaya-1-43-patrick-tambay-ferrari-126c2b-no27-formula-1-1983-ck72141/p-72141/</t>
  </si>
  <si>
    <t>Chico Serra</t>
  </si>
  <si>
    <t>Arrows Racing Team</t>
  </si>
  <si>
    <t>Arrows A6</t>
  </si>
  <si>
    <t>9th Brazilian GP Rio de Janeiro formula 1 1983</t>
  </si>
  <si>
    <t>S5779</t>
  </si>
  <si>
    <t>https://ck-modelcars.de/en/spark-1-43-chico-serra-arrows-a6-no30-brazilian-gp-formula-1-1983-s5779/p-70192/</t>
  </si>
  <si>
    <t>Danny Sullivan</t>
  </si>
  <si>
    <t>Benetton Tyrrell Team</t>
  </si>
  <si>
    <t>Tyrrell 011B</t>
  </si>
  <si>
    <t>5th Monaco GP formula 1 1983</t>
  </si>
  <si>
    <t>S7285</t>
  </si>
  <si>
    <t>https://ck-modelcars.de/en/spark-1-43-danny-sullivan-tyrrell-011b-no4-5th-monaco-gp-formula-1-1983-s7285/p-72479/</t>
  </si>
  <si>
    <t>Marc Surer</t>
  </si>
  <si>
    <t>6th Brazilian GP formula 1 1983</t>
  </si>
  <si>
    <t>S5778</t>
  </si>
  <si>
    <t>https://ck-modelcars.de/en/spark-1-43-marc-surer-arrows-a6-no29-6th-brazilian-gp-formula-1-1983-s5778/p-71112/</t>
  </si>
  <si>
    <t>Winner United States East GP Detroit formula 1 1983</t>
  </si>
  <si>
    <t>S7286</t>
  </si>
  <si>
    <t>https://ck-modelcars.de/en/spark-1-43-michele-alboreto-tyrrell-011b-no3-winner-united-states-east-gp-formula-1-1983-s7286/p-71551/</t>
  </si>
  <si>
    <t>Toleman</t>
  </si>
  <si>
    <t>Toleman TG183B</t>
  </si>
  <si>
    <t>Brazil GP formula 1 1984</t>
  </si>
  <si>
    <t>CK32407</t>
  </si>
  <si>
    <t>https://ck-modelcars.de/en/altaya-1-43-ayrton-senna-toleman-tg183b-no19-brazil-gp-formula-1-1984-ck32407/p-32407/</t>
  </si>
  <si>
    <t xml:space="preserve">Spirit </t>
  </si>
  <si>
    <t>Spirit 101</t>
  </si>
  <si>
    <t>Test Car Brazilian 1984</t>
  </si>
  <si>
    <t>S3925</t>
  </si>
  <si>
    <t>https://ck-modelcars.de/en/spark-1-43-emerson-fittipaldi-spirit-101-test-car-brazilian-1984-s3925/p-76847/</t>
  </si>
  <si>
    <t>Johnny Cecotto</t>
  </si>
  <si>
    <t>Toleman Group Motorsport</t>
  </si>
  <si>
    <t>Toleman TG184</t>
  </si>
  <si>
    <t>Monaco GP formula 1 1984</t>
  </si>
  <si>
    <t>S2779</t>
  </si>
  <si>
    <t>https://ck-modelcars.de/en/spark-1-43-johnny-cecotto-toleman-tg184-no20-monaco-gp-formula-1-1984-s2779/p-71108/</t>
  </si>
  <si>
    <t>Alain Prost</t>
  </si>
  <si>
    <t>Marlboro McLaren International</t>
  </si>
  <si>
    <t>McLaren MP4/2</t>
  </si>
  <si>
    <t>GP43-017B</t>
  </si>
  <si>
    <t>https://ck-modelcars.de/en/gp-replicas-1-43-alain-prost-mclaren-mp4-2-no7-formula-1-1984-gp43-017b/p-73539/</t>
  </si>
  <si>
    <t>McLaren MP4/2B</t>
  </si>
  <si>
    <t>formula 1 World Champion 1985</t>
  </si>
  <si>
    <t>CK48199</t>
  </si>
  <si>
    <t>https://ck-modelcars.de/en/altaya-1-43-alain-prost-mclaren-mp4-2b-no2-formula-1-world-champion-1985-ck48199/p-48199/</t>
  </si>
  <si>
    <t>John Player Special Team Lotus</t>
  </si>
  <si>
    <t>Lotus 97T</t>
  </si>
  <si>
    <t>CK44533</t>
  </si>
  <si>
    <t>https://ck-modelcars.de/en/altaya-1-43-ayrton-senna-lotus-97t-no12-formula-1-1985-ck44533/p-44533/</t>
  </si>
  <si>
    <t>Winner Portugal GP formula 1 1985</t>
  </si>
  <si>
    <t>CK24485</t>
  </si>
  <si>
    <t>https://ck-modelcars.de/en/altaya-1-43-ayrton-senna-lotus-97t-no12-winner-portugal-gp-formula-1-1985-ck24485/p-24485/</t>
  </si>
  <si>
    <t>Ferrari 156/85</t>
  </si>
  <si>
    <t>CK72135</t>
  </si>
  <si>
    <t>https://ck-modelcars.de/en/altaya-1-43-michele-alboreto-ferrari-156-85-no27-formula-1-1985-ck72135/p-72135/</t>
  </si>
  <si>
    <t>Nelson Piquet / with  Keke Rosberg riding on car</t>
  </si>
  <si>
    <t>Canon Williams Honda Team</t>
  </si>
  <si>
    <t>Williams FW11</t>
  </si>
  <si>
    <t>Winner German GP Hockenheim formula 1 1986</t>
  </si>
  <si>
    <t>410860106</t>
  </si>
  <si>
    <t>https://ck-modelcars.de/en/minichamps-1-43-rosberg-riding-on-piquet-williams-fw11-no6-german-gp-f1-1986-410860106/p-56217/</t>
  </si>
  <si>
    <t>Lotus 98T</t>
  </si>
  <si>
    <t>Brazil GP formula 1 1986</t>
  </si>
  <si>
    <t>CK920706</t>
  </si>
  <si>
    <t>https://ck-modelcars.de/en/altaya-1-43-ayrton-senna-lotus-98t-no12-brazil-gp-formula-1-1986-ck920706/p-28849/</t>
  </si>
  <si>
    <t>Williams FW11B</t>
  </si>
  <si>
    <t>Formula 1 World Champion 1987</t>
  </si>
  <si>
    <t>CK69019</t>
  </si>
  <si>
    <t>https://ck-modelcars.de/en/altaya-1-43-nelson-piquet-williams-fw11b-no6-formula-1-world-champion-1987-ck69019/p-69019/</t>
  </si>
  <si>
    <t>Winner Italian GP Monza formula 1 World Champion  1987</t>
  </si>
  <si>
    <t>CK28025</t>
  </si>
  <si>
    <t>https://ck-modelcars.de/en/altaya-1-43-nelson-piquet-williams-fw11b-no6-winner-italian-gp-f1-world-champion-1987-ck28025/p-28025/</t>
  </si>
  <si>
    <t>Lotus 99T #12</t>
  </si>
  <si>
    <t>Winner monaco GP formula 1 1987</t>
  </si>
  <si>
    <t>CK51581</t>
  </si>
  <si>
    <t>https://ck-modelcars.de/en/altaya-1-43-ayrton-senna-lotus-99t-no12-winner-monaco-gp-formula-1-1987-ck51581/p-51581/</t>
  </si>
  <si>
    <t>Mauricio Gugelmin</t>
  </si>
  <si>
    <t>Leyton House March Racing Team</t>
  </si>
  <si>
    <t>March Judd 881</t>
  </si>
  <si>
    <t>Italy GP Formula 1 1988</t>
  </si>
  <si>
    <t>CK26614</t>
  </si>
  <si>
    <t>https://ck-modelcars.de/en/altaya-1-43-mauricio-gugelmin-march-judd-881-no15-italy-gp-formula-1-1988-ck26614/p-26614/</t>
  </si>
  <si>
    <t xml:space="preserve"> </t>
  </si>
  <si>
    <t>Lotus 100T</t>
  </si>
  <si>
    <t>7th British GP Silverstone formula 1 1988</t>
  </si>
  <si>
    <t>CK32517</t>
  </si>
  <si>
    <t>https://ck-modelcars.de/en/altaya-1-43-nelson-piquet-lotus-100t-no1-great-britain-gp-formula-1-1988-ck32517/p-32517/</t>
  </si>
  <si>
    <t>Gerhard Berger</t>
  </si>
  <si>
    <t>Ferrari F1-87/88C</t>
  </si>
  <si>
    <t>CK48558</t>
  </si>
  <si>
    <t>https://ck-modelcars.de/en/altaya-1-43-gerhard-berger-ferrari-f1-87-88c-no28-formula-1-1988-ck48558/p-72144/</t>
  </si>
  <si>
    <t>Jean Alesi</t>
  </si>
  <si>
    <t>Tyrrell Racing Organisation</t>
  </si>
  <si>
    <t>Tyrrell 018</t>
  </si>
  <si>
    <t>CK76017</t>
  </si>
  <si>
    <t>https://ck-modelcars.de/en/altaya-1-43-jean-alesi-tyrrell-018-no4-formula-1-1989-ck76017/p-76017/</t>
  </si>
  <si>
    <t>McLaren MP4/5</t>
  </si>
  <si>
    <t>Winner Germany GP F1 1989</t>
  </si>
  <si>
    <t>CK920460</t>
  </si>
  <si>
    <t>https://ck-modelcars.de/en/altaya-1-43-a-senna-mclaren-mp4-5-no1-winner-germany-gp-f1-1989-ck920460/p-27576/</t>
  </si>
  <si>
    <t>World Champion Great Britain GP formula 1 1989</t>
  </si>
  <si>
    <t>TSM154337</t>
  </si>
  <si>
    <t>https://ck-modelcars.de/en/true-scale-1-43-a-prost-mclaren-mp4-5-no2-world-champion-great-britain-gp-f1-1989-tsm154337/p-27671/</t>
  </si>
  <si>
    <t>540894301</t>
  </si>
  <si>
    <t>https://ck-modelcars.de/en/minichamps-1-43-ayrton-senna-mclaren-mp4-5-no1-formula-1-1989-540894301/p-35646/</t>
  </si>
  <si>
    <t>McLaren MP4/5B</t>
  </si>
  <si>
    <t>2nd Brazil GP F1 1990</t>
  </si>
  <si>
    <t>537904328</t>
  </si>
  <si>
    <t>https://ck-modelcars.de/en/minichamps-1-43-gerhard-berger-no28-mclaren-mp4-5b-2nd-brazil-gp-f1-1990-537904328/p-63330/</t>
  </si>
  <si>
    <t>Benetton Formula Ltd</t>
  </si>
  <si>
    <t>Benetton Ford B190</t>
  </si>
  <si>
    <t>Winner Japan GP formula 1 1990</t>
  </si>
  <si>
    <t>CK29128</t>
  </si>
  <si>
    <t>https://ck-modelcars.de/en/altaya-1-43-nelson-piquet-benetton-ford-b190-no20-winner-japan-gp-formula-1-1990-ck29128/p-29128/</t>
  </si>
  <si>
    <t>World Champion British GP formula 1 1990</t>
  </si>
  <si>
    <t>CK25594</t>
  </si>
  <si>
    <t>https://ck-modelcars.de/en/altaya-1-43-a-senna-mclaren-mp4-5b-no27-world-champion-british-gp-formula-1-1990-ck25594/p-25594/</t>
  </si>
  <si>
    <t>Roberto Moreno</t>
  </si>
  <si>
    <t>Team 7UP Jordan</t>
  </si>
  <si>
    <t>Jordan Ford 191</t>
  </si>
  <si>
    <t>Italy GP formula 1 1991</t>
  </si>
  <si>
    <t>CK25367</t>
  </si>
  <si>
    <t>https://ck-modelcars.de/en/altaya-1-43-roberto-moreno-jordan-ford-191-no32-italy-gp-formula-1-1991-ck25367/p-25367/</t>
  </si>
  <si>
    <t>McLaren MP4/6</t>
  </si>
  <si>
    <t>7th German GP Hockenheim / formula 1 World Champion 1991</t>
  </si>
  <si>
    <t>CK33066</t>
  </si>
  <si>
    <t>https://ck-modelcars.de/en/altaya-1-43-ayrton-senna-mclaren-mp4-6-no1-formula-1-world-champion-1991-ck33066/p-33066/</t>
  </si>
  <si>
    <t>Team 7Up Jordan</t>
  </si>
  <si>
    <t>Jordan 191</t>
  </si>
  <si>
    <t>1st GP Race Belgium GP formula 1 1991</t>
  </si>
  <si>
    <t>MS-J191-91A</t>
  </si>
  <si>
    <t>https://ck-modelcars.de/en/ixo-1-43-michael-schumacher-jordan-191-no32-1st-gp-race-belgium-gp-formula-1-1991-ms-j191-91a/p-71851/</t>
  </si>
  <si>
    <t>Alessandro Zanardi</t>
  </si>
  <si>
    <t>Japanese GP formula 1 1991</t>
  </si>
  <si>
    <t>410910332</t>
  </si>
  <si>
    <t>https://ck-modelcars.de/en/minichamps-1-43-alessandro-zanardi-jordan-191-no32-japanese-gp-formula-1-1991-410910332/p-58218/</t>
  </si>
  <si>
    <t>Johnny Herbert</t>
  </si>
  <si>
    <t>Lotus 102B</t>
  </si>
  <si>
    <t>Australian GP formula 1 1991</t>
  </si>
  <si>
    <t>S4591</t>
  </si>
  <si>
    <t>https://ck-modelcars.de/en/spark-1-43-johnny-herbert-lotus-102b-no12-australian-gp-formula-1-1991-s4591/p-67602/</t>
  </si>
  <si>
    <t>Andrea de Cesaris</t>
  </si>
  <si>
    <t>4th Canadian GP formula 1 1991</t>
  </si>
  <si>
    <t>410910033</t>
  </si>
  <si>
    <t>https://ck-modelcars.de/en/minichamps-1-43-andrea-de-cesaris-jordan-191-no33-4th-canadian-gp-f1-1991-410910033/p-57480/</t>
  </si>
  <si>
    <t>Free Practice 23.08.1991 F1 Debut Belgium GP Spa formula 1 1991</t>
  </si>
  <si>
    <t>513914332</t>
  </si>
  <si>
    <t>https://ck-modelcars.de/en/minichamps-1-43-m-schumacher-jordan-j191-no32-free-practice-belgium-gp-f1-1991-513914332/p-57483/</t>
  </si>
  <si>
    <t>Ferrari 642</t>
  </si>
  <si>
    <t>GP43-030A</t>
  </si>
  <si>
    <t>https://ck-modelcars.de/en/gp-replicas-1-43-alain-prost-ferrari-642-no27-formula-1-1991-gp43-030a/p-77205/</t>
  </si>
  <si>
    <t>GP43-030B</t>
  </si>
  <si>
    <t>https://ck-modelcars.de/en/gp-replicas-1-43-jean-alesi-ferrari-642-no28-formula-1-1991-gp43-030b/p-77204/</t>
  </si>
  <si>
    <t>McLaren MP4/7</t>
  </si>
  <si>
    <t>Germany GP formula 1 1992</t>
  </si>
  <si>
    <t>CK30536</t>
  </si>
  <si>
    <t>https://ck-modelcars.de/en/altaya-1-43-ayrton-senna-mclaren-mp4-7-no1-germany-gp-formula-1-1992-ck30536/p-30536/</t>
  </si>
  <si>
    <t>Ivan Capelli</t>
  </si>
  <si>
    <t>Ferrari F92A</t>
  </si>
  <si>
    <t>CK72615</t>
  </si>
  <si>
    <t>https://ck-modelcars.de/en/altaya-1-43-ivan-capelli-ferrari-f92a-no28-formula-1-1992-ck72615/p-72615/</t>
  </si>
  <si>
    <t>540924301</t>
  </si>
  <si>
    <t>https://ck-modelcars.de/en/minichamps-1-43-ayrton-senna-mclaren-mp4-7-no1-formula-1-1992-540924301/p-39629/</t>
  </si>
  <si>
    <t>GP43-008B</t>
  </si>
  <si>
    <t>https://ck-modelcars.de/en/gp-replicas-1-43-ivan-capelli-ferrari-f92a-no28-formula-1-1992-gp43-008b/p-69701/</t>
  </si>
  <si>
    <t>Canon Williams</t>
  </si>
  <si>
    <t>Williams FW15C</t>
  </si>
  <si>
    <t>formula 1 World Champion 1993</t>
  </si>
  <si>
    <t>magforK016</t>
  </si>
  <si>
    <t>https://ck-modelcars.de/en/altaya-1-43-alain-prost-williams-fw15c-no2-formula-1-world-champion-1993-magfork016/p-68916/</t>
  </si>
  <si>
    <t>Marlboro McLaren</t>
  </si>
  <si>
    <t>McLaren MP4/8</t>
  </si>
  <si>
    <t>Winner Australia GP formula 1 1993</t>
  </si>
  <si>
    <t>CK29567</t>
  </si>
  <si>
    <t>https://ck-modelcars.de/en/altaya-1-43-ayrton-senna-mclaren-mp4-8-no8-winner-australia-gp-formula-1-1993-ck29567/p-29567/</t>
  </si>
  <si>
    <t>Camel Benetton Ford</t>
  </si>
  <si>
    <t>Benetton Ford B193B</t>
  </si>
  <si>
    <t>Italian GP Monza formula 1 1993</t>
  </si>
  <si>
    <t>447931305</t>
  </si>
  <si>
    <t>https://ck-modelcars.de/en/minichamps-1-43-michael-schumacher-benetton-b193b-no5-italian-gp-formula-1-1993-447931305/p-57103/</t>
  </si>
  <si>
    <t>Benetton B193B</t>
  </si>
  <si>
    <t>monaco GP formula 1 1993</t>
  </si>
  <si>
    <t>447930605</t>
  </si>
  <si>
    <t>https://ck-modelcars.de/en/minichamps-1-43-michael-schumacher-benetton-b193b-no5-monaco-gp-formula-1-1993-447930605/p-57579/</t>
  </si>
  <si>
    <t>Winner Portugal GP formula 1 1993</t>
  </si>
  <si>
    <t>517935705</t>
  </si>
  <si>
    <t>https://ck-modelcars.de/en/minichamps-1-43-m-schumacher-benetton-b193b-no5-winner-portugal-gp-formula-1-1993-517935705/p-57908/</t>
  </si>
  <si>
    <t>formula 1 Testing Barcelona 15th December 1993</t>
  </si>
  <si>
    <t>417930099</t>
  </si>
  <si>
    <t>https://ck-modelcars.de/en/minichamps-1-43-m-alboreto-benetton-b193b-f1-testing-barcelona-december-1993-417930099/p-58217/</t>
  </si>
  <si>
    <t>Mika Häkkinen</t>
  </si>
  <si>
    <t>3rd Japan GP formula 1 1993</t>
  </si>
  <si>
    <t>530934317</t>
  </si>
  <si>
    <t>https://ck-modelcars.de/en/minichamps-1-43-mika-haekkinen-mclaren-mp4-8-no7-3rd-japan-gp-formula-1-1993-530934317/p-64598/</t>
  </si>
  <si>
    <t>Ferrari 412T1</t>
  </si>
  <si>
    <t>CK72119</t>
  </si>
  <si>
    <t>https://ck-modelcars.de/en/altaya-1-43-gerhard-berger-ferrari-412t1-no28-formula-1-1994-ck72119/p-72119/</t>
  </si>
  <si>
    <t>Mild Seven Benetton Ford</t>
  </si>
  <si>
    <t>Benetton B194</t>
  </si>
  <si>
    <t>Formula 1 World Champion 1994</t>
  </si>
  <si>
    <t>magforK015</t>
  </si>
  <si>
    <t>https://ck-modelcars.de/en/altaya-1-43-michael-schumacher-benetton-b194-no5-formula-1-world-champion-1994-magfork015/p-68917/</t>
  </si>
  <si>
    <t>Rothmans Williams Renault</t>
  </si>
  <si>
    <t>Williams FW16</t>
  </si>
  <si>
    <t>Pole Position Brazilian GP formula 1 1994</t>
  </si>
  <si>
    <t>CK33067</t>
  </si>
  <si>
    <t>https://ck-modelcars.de/en/altaya-1-43-ayrton-senna-williams-fw16-no2-brazil-gp-formula-1-1994-ck33067/p-33067/</t>
  </si>
  <si>
    <t>Sasol Jordan</t>
  </si>
  <si>
    <t>Jordan 194</t>
  </si>
  <si>
    <t>Canada GP formula 1 1994</t>
  </si>
  <si>
    <t>CK29900</t>
  </si>
  <si>
    <t>https://ck-modelcars.de/en/altaya-1-43-rubens-barrichello-jordan-194-no14-canada-gp-formula-1-1994-ck29900/p-29900/</t>
  </si>
  <si>
    <t>Jos Verstappen</t>
  </si>
  <si>
    <t>Benetton Ford B194</t>
  </si>
  <si>
    <t>Belgium GP formula 1 1994</t>
  </si>
  <si>
    <t>417941106</t>
  </si>
  <si>
    <t>https://ck-modelcars.de/en/minichamps-1-43-j-verstappen-benetton-b194-no6-belgium-gp-formula-1-1994-417941106/p-63335/</t>
  </si>
  <si>
    <t>Winner European GP Jerez / formula 1 World Champion 1994</t>
  </si>
  <si>
    <t>447941405</t>
  </si>
  <si>
    <t>https://ck-modelcars.de/en/minichamps-1-43-m-schumacher-benetton-b194-no5-european-gp-f1-world-champion-1994-447941405/p-63429/</t>
  </si>
  <si>
    <t>Australian GP World Champion formula 1 1994</t>
  </si>
  <si>
    <t>517941605</t>
  </si>
  <si>
    <t>https://ck-modelcars.de/en/minichamps-1-43-michael-schumacher-benetton-b194-no5-australian-gp-world-champion-formula-1-1994-517941605/p-49706/</t>
  </si>
  <si>
    <t>Ferrari 412T2</t>
  </si>
  <si>
    <t>CK72147</t>
  </si>
  <si>
    <t>https://ck-modelcars.de/en/altaya-1-43-jean-alesi-ferrari-412t2-no27-formula-1-1995-ck72147/p-72147/</t>
  </si>
  <si>
    <t>Ferrari 412 T2</t>
  </si>
  <si>
    <t>MS-F412-95T</t>
  </si>
  <si>
    <t>https://ck-modelcars.de/en/ixo-1-43-michael-schumacher-ferrari-412-t2-test-fiorano-1995-ms-f412-95t/p-71850/</t>
  </si>
  <si>
    <t>Olivier Panis</t>
  </si>
  <si>
    <t>Ligier Gitanes Blondes</t>
  </si>
  <si>
    <t>Ligier JS41</t>
  </si>
  <si>
    <t>2nd Australian GP formula 1 1995</t>
  </si>
  <si>
    <t>S7407</t>
  </si>
  <si>
    <t>https://ck-modelcars.de/en/spark-1-43-olivier-panis-ligier-js41-no26-2nd-australian-gp-formula-1-1995-s7407/p-56267/</t>
  </si>
  <si>
    <t>B&amp;H Total Jordan Peugeot</t>
  </si>
  <si>
    <t>Jordan 196</t>
  </si>
  <si>
    <t>5th Europe GP Nürburgring formula 1 1996</t>
  </si>
  <si>
    <t>CK30535</t>
  </si>
  <si>
    <t>https://ck-modelcars.de/en/altaya-1-43-rubens-barrichello-jordan-196-no11-europe-gp-formula-1-1996-ck30535/p-30535/</t>
  </si>
  <si>
    <t xml:space="preserve">Eddie Irvine </t>
  </si>
  <si>
    <t>Ferrari F310B</t>
  </si>
  <si>
    <t>CK72124</t>
  </si>
  <si>
    <t>https://ck-modelcars.de/en/altaya-1-43-eddie-irvine-ferrari-f310b-no6-formula-1-1997-ck72124/p-72124/</t>
  </si>
  <si>
    <t>Ferrari F300</t>
  </si>
  <si>
    <t>Winner French GP Magny Cours formula 1 1998</t>
  </si>
  <si>
    <t>MS-F300-98A</t>
  </si>
  <si>
    <t>https://ck-modelcars.de/en/ixo-1-43-michael-schumacher-ferrari-f300-no3-winner-french-gp-formula-1-1998-ms-f300-98a/p-70198/</t>
  </si>
  <si>
    <t>CK72121</t>
  </si>
  <si>
    <t>https://ck-modelcars.de/en/altaya-1-43-michael-schumacher-ferrari-f300-no3-formula-1-1998-ck72121/p-72121/</t>
  </si>
  <si>
    <t>West McLaren Mercedes</t>
  </si>
  <si>
    <t>McLaren Mercedes MP4/13</t>
  </si>
  <si>
    <t>World Champion formula 1 1998</t>
  </si>
  <si>
    <t>436980008</t>
  </si>
  <si>
    <t>https://ck-modelcars.de/en/minichamps-1-43-mika-haekkinen-mclaren-mercedes-mp4-13-no8-world-champion-formula-1-1998-436980008/p-37171/</t>
  </si>
  <si>
    <t>Eddie Irvine</t>
  </si>
  <si>
    <t>CK48559</t>
  </si>
  <si>
    <t>https://ck-modelcars.de/en/altaya-1-43-eddie-irvine-ferrari-f399-no4-formula-1-1999-ck48559/p-72138/</t>
  </si>
  <si>
    <t>7174024</t>
  </si>
  <si>
    <t>https://ck-modelcars.de/en/atlas-1-43-eddie-irvine-ferrari-f399-no4-formula-1-1999-7174024/p-47376/</t>
  </si>
  <si>
    <t>Jacques Villeneuve</t>
  </si>
  <si>
    <t>Lucky Strike Reynard BAR Honda</t>
  </si>
  <si>
    <t>BAR 002</t>
  </si>
  <si>
    <t>CK71480</t>
  </si>
  <si>
    <t>https://ck-modelcars.de/en/altaya-1-43-jacques-villeneuve-bar-002-no22-formula-1-2000-ck71480/p-71480/</t>
  </si>
  <si>
    <t>Ricardo Zonta</t>
  </si>
  <si>
    <t xml:space="preserve">BAR 002 </t>
  </si>
  <si>
    <t>Italy GP formula 1 2000</t>
  </si>
  <si>
    <t>CK51585</t>
  </si>
  <si>
    <t>https://ck-modelcars.de/en/altaya-1-43-ricardo-zonta-bar-002-no23-italy-gp-formula-1-2000-ck51585/p-51585/</t>
  </si>
  <si>
    <t>Fernando Alonso</t>
  </si>
  <si>
    <t>European Minardi F1</t>
  </si>
  <si>
    <t>Minardi PS01 #21</t>
  </si>
  <si>
    <t>F1 Debut Australian GP 2001</t>
  </si>
  <si>
    <t>413010121</t>
  </si>
  <si>
    <t>https://ck-modelcars.de/en/minichamps-1-43-fernando-alonso-minardi-ps01-no21-f1-debut-australian-gp-2001-413010121/p-56865/</t>
  </si>
  <si>
    <t>Minardi PS01</t>
  </si>
  <si>
    <t>German GP Hockenheim formula 1 2001</t>
  </si>
  <si>
    <t>413011221</t>
  </si>
  <si>
    <t>https://ck-modelcars.de/en/minichamps-1-43-fernando-alonso-minardi-ps01-no21-german-gp-formula-1-2001-413011221/p-56160/</t>
  </si>
  <si>
    <t>Luciano Burti</t>
  </si>
  <si>
    <t>Jaguar Racing</t>
  </si>
  <si>
    <t>Jaguar R2</t>
  </si>
  <si>
    <t>Brazilian GP Sao Paulo formula 1 2001</t>
  </si>
  <si>
    <t>CK28630</t>
  </si>
  <si>
    <t>https://ck-modelcars.de/en/altaya-1-43-luciano-burti-jaguar-r2-no19-brazil-gp-formula-1-2001-ck28630/p-28630/</t>
  </si>
  <si>
    <t>Lewis Hamilton</t>
  </si>
  <si>
    <t>Dallara Mugen F302</t>
  </si>
  <si>
    <t>410030327</t>
  </si>
  <si>
    <t>https://ck-modelcars.de/en/minichamps-1-43-lewis-hamilton-dallara-mugen-f302-no27-macau-gp-2003-410030327/p-58111/</t>
  </si>
  <si>
    <t>Mark Webber</t>
  </si>
  <si>
    <t>Jaguar R4</t>
  </si>
  <si>
    <t>CK71456</t>
  </si>
  <si>
    <t>https://ck-modelcars.de/en/altaya-1-43-mark-webber-jaguar-r4-no14-formula-1-2003-ck71456/p-71456/</t>
  </si>
  <si>
    <t>Nico Rosberg</t>
  </si>
  <si>
    <t>Dallara Mugen F303</t>
  </si>
  <si>
    <t>410030306</t>
  </si>
  <si>
    <t>https://ck-modelcars.de/en/minichamps-1-43-nico-rosberg-dallara-mugen-f303-no6-macau-gp-2003-410030306/p-57600/</t>
  </si>
  <si>
    <t>Felipe Massa</t>
  </si>
  <si>
    <t>Sauber Petronas</t>
  </si>
  <si>
    <t xml:space="preserve">Sauber C23 </t>
  </si>
  <si>
    <t>Italy GP formula 1 2004</t>
  </si>
  <si>
    <t>CK51587</t>
  </si>
  <si>
    <t>https://ck-modelcars.de/en/altaya-1-43-felipe-massa-sauber-c23-no12-italy-gp-formula-1-2004-ck51587/p-51587/</t>
  </si>
  <si>
    <t>Jarno Trulli</t>
  </si>
  <si>
    <t>Mild Seven Renault F1 Team</t>
  </si>
  <si>
    <t>Renault R24</t>
  </si>
  <si>
    <t>magforR24</t>
  </si>
  <si>
    <t>https://ck-modelcars.de/en/altaya-1-43-jarno-trulli-renault-r24-no7-formula-1-2004-magforr24/p-67477/</t>
  </si>
  <si>
    <t>CK71468</t>
  </si>
  <si>
    <t>https://ck-modelcars.de/en/altaya-1-43-rubens-barrichello-ferrari-f2004-no2-formula-1-2004-ck71468/p-71468/</t>
  </si>
  <si>
    <t>Sauber C23</t>
  </si>
  <si>
    <t>CK41559</t>
  </si>
  <si>
    <t>https://ck-modelcars.de/en/altaya-1-43-felipe-massa-sauber-c23-no12-formula-1-2004-ck41559/p-41559/</t>
  </si>
  <si>
    <t>Manor Motorsport</t>
  </si>
  <si>
    <t>Dallara F302 #35</t>
  </si>
  <si>
    <t>Winner Norisring formula 3 Euro Series 2004</t>
  </si>
  <si>
    <t>410040335</t>
  </si>
  <si>
    <t>https://ck-modelcars.de/en/minichamps-1-43-l-hamilton-dallara-f302-no35-winner-norisring-f3-euro-series-2004-410040335/p-58398/</t>
  </si>
  <si>
    <t>Dallara Mercedes F302</t>
  </si>
  <si>
    <t>Pole Position Macau GP 2004</t>
  </si>
  <si>
    <t>410040321</t>
  </si>
  <si>
    <t>https://ck-modelcars.de/en/minichamps-1-43-lewis-hamilton-dallara-f302-no21-pole-position-macau-gp-2004-410040321/p-58832/</t>
  </si>
  <si>
    <t>Ferrari F2005</t>
  </si>
  <si>
    <t>Bahrain GP formula 1 2005</t>
  </si>
  <si>
    <t>MS-F2005-05A</t>
  </si>
  <si>
    <t>https://ck-modelcars.de/en/ixo-1-43-michael-schumacher-ferrari-f2005-no1-bahrain-gp-formula-1-2005-ms-f2005-05a/p-71849/</t>
  </si>
  <si>
    <t>CK72140</t>
  </si>
  <si>
    <t>https://ck-modelcars.de/en/altaya-1-43-rubens-barrichello-ferrari-f2005-no2-formula-1-2005-ck72140/p-72140/</t>
  </si>
  <si>
    <t>Honda F1 Team</t>
  </si>
  <si>
    <t>Honda RA106</t>
  </si>
  <si>
    <t>Italy GP formula 1 2006</t>
  </si>
  <si>
    <t>CK25877</t>
  </si>
  <si>
    <t>https://ck-modelcars.de/en/altaya-1-43-rubens-barrichello-honda-ra106-no11-italy-gp-formula-1-2006-ck25877/p-25877/</t>
  </si>
  <si>
    <t>Ferrari 248 F1</t>
  </si>
  <si>
    <t>CK72137</t>
  </si>
  <si>
    <t>https://ck-modelcars.de/en/altaya-1-43-felipe-massa-ferrari-248-f1-no6-formula-1-2006-ck72137/p-72137/</t>
  </si>
  <si>
    <t>Jenson Button</t>
  </si>
  <si>
    <t>Lucky Strike Honda Racing F1 Team</t>
  </si>
  <si>
    <t>CK50575</t>
  </si>
  <si>
    <t>https://ck-modelcars.de/en/altaya-1-43-jenson-button-honda-ra106-no12-formula-1-2006-ck50575/p-50575/</t>
  </si>
  <si>
    <t>CK71463</t>
  </si>
  <si>
    <t>https://ck-modelcars.de/en/altaya-1-43-felipe-massa-ferrari-248-f1-no6-formula-1-2006-ck71463/p-71463/</t>
  </si>
  <si>
    <t>Winner San Marino GP formula 1 2006</t>
  </si>
  <si>
    <t>MS-F248-06A</t>
  </si>
  <si>
    <t>https://ck-modelcars.de/en/ixo-1-43-michael-schumacher-ferrari-248-f1-no5-winner-san-marino-gp-formula-1-2006-ms-f248-06a/p-72869/</t>
  </si>
  <si>
    <t xml:space="preserve">Felipe Massa </t>
  </si>
  <si>
    <t xml:space="preserve">Ferrari F2008 </t>
  </si>
  <si>
    <t>CK47004</t>
  </si>
  <si>
    <t>https://ck-modelcars.de/en/altaya-1-43-felipe-massa-ferrari-f2008-no2-formula-1-2008-ck47004/p-47004/</t>
  </si>
  <si>
    <t>Robert Kubica</t>
  </si>
  <si>
    <t>BMW Sauber F1 Team</t>
  </si>
  <si>
    <t>BMW Sauber F1.08</t>
  </si>
  <si>
    <t>CK48689</t>
  </si>
  <si>
    <t>https://ck-modelcars.de/en/altaya-1-43-robert-kubica-bmw-sauber-f108-no4-formula-1-2008-ck48689/p-48689/</t>
  </si>
  <si>
    <t>Scuderia Toro Rosso</t>
  </si>
  <si>
    <t>Toro Rosso STR3</t>
  </si>
  <si>
    <t>1st GP Victory Italian GP Monza formula 1 2008</t>
  </si>
  <si>
    <t>CK69020</t>
  </si>
  <si>
    <t>https://ck-modelcars.de/en/altaya-1-43-sebastian-vettel-toro-rosso-str3-no15-winner-italian-gp-formula-1-2008-ck69020/p-69020/</t>
  </si>
  <si>
    <t>Giancarlo Fisichella</t>
  </si>
  <si>
    <t>Ferrari F60</t>
  </si>
  <si>
    <t>CK72610</t>
  </si>
  <si>
    <t>https://ck-modelcars.de/en/altaya-1-43-giancarlo-fischella-ferrari-f60-no3-formula-1-2009-ck72610/p-72610/</t>
  </si>
  <si>
    <t>Bruno Senna</t>
  </si>
  <si>
    <t>HRT F1 Team</t>
  </si>
  <si>
    <t>HRT F110</t>
  </si>
  <si>
    <t>CK32516</t>
  </si>
  <si>
    <t>https://ck-modelcars.de/en/altaya-1-43-bruno-senna-hrt-f110-no21-brazilian-gp-formula-1-2010-ck32516/p-59165/</t>
  </si>
  <si>
    <t>Nico Hülkenberg</t>
  </si>
  <si>
    <t>AT&amp;T Williams</t>
  </si>
  <si>
    <t>Williams FW32</t>
  </si>
  <si>
    <t>1st Pole Position Brazilian GP formula 1 2010</t>
  </si>
  <si>
    <t>447100110</t>
  </si>
  <si>
    <t>https://ck-modelcars.de/en/minichamps-1-43-nico-huelkenberg-williams-fw32-no10-1st-pole-position-brazilian-gp-447100110/p-58150/</t>
  </si>
  <si>
    <t>Lotus Renault GP</t>
  </si>
  <si>
    <t>Renault R31</t>
  </si>
  <si>
    <t>italian GP formula 1 2011</t>
  </si>
  <si>
    <t>CK31271</t>
  </si>
  <si>
    <t>https://ck-modelcars.de/en/altaya-1-43-bruno-senna-lotus-renault-r31-no9-italian-gp-formula-1-2011-ck31271/p-59164/</t>
  </si>
  <si>
    <t>Pastor Maldonado</t>
  </si>
  <si>
    <t>Williams F1 Team</t>
  </si>
  <si>
    <t>Williams FW34</t>
  </si>
  <si>
    <t>CK71467</t>
  </si>
  <si>
    <t>https://ck-modelcars.de/en/altaya-1-43-pastor-maldonado-williams-fw34-no18-formula-1-2012-ck71467/p-71467/</t>
  </si>
  <si>
    <t>Mercedes AMG Petronas F1 Team</t>
  </si>
  <si>
    <t>Mercedes F1 W05 Hybrid</t>
  </si>
  <si>
    <t>World Champion formula 1 2014</t>
  </si>
  <si>
    <t>CK35201</t>
  </si>
  <si>
    <t>https://ck-modelcars.de/en/altaya-1-43-lewis-hamilton-mercedes-f1-w05-hybrid-no44-world-champion-formula-1-2014-ck35201/p-35201/</t>
  </si>
  <si>
    <t>Valtteri Bottas</t>
  </si>
  <si>
    <t>Williams Martini Racing</t>
  </si>
  <si>
    <t>Williamd FW36</t>
  </si>
  <si>
    <t>2nd British GP Silverstone formula 1 2014</t>
  </si>
  <si>
    <t>CK69021</t>
  </si>
  <si>
    <t>https://ck-modelcars.de/en/altaya-1-43-valtteri-bottas-williams-fw36-no77-2nd-british-gp-formula-1-2014-ck69021/p-69021/</t>
  </si>
  <si>
    <t>McLaren MP4-X Concept Car</t>
  </si>
  <si>
    <t>537133600</t>
  </si>
  <si>
    <t>https://ck-modelcars.de/en/minichamps-1-43-mclaren-mp4-x-concept-car-2015-formula-1-537133600/p-53781/</t>
  </si>
  <si>
    <t>Red Bull Racing</t>
  </si>
  <si>
    <t>Red Bull RB12</t>
  </si>
  <si>
    <t>3rd Brazil GP formula 1 2016</t>
  </si>
  <si>
    <t>417161233</t>
  </si>
  <si>
    <t>https://ck-modelcars.de/en/minichamps-1-43-max-verstappen-red-bull-rb12-no33-3rd-brazil-gp-formula-1-2016-417161233/p-38280/</t>
  </si>
  <si>
    <t>3rd Germany GP formula 1 2016</t>
  </si>
  <si>
    <t>417160833</t>
  </si>
  <si>
    <t>https://ck-modelcars.de/en/minichamps-1-43-max-verstappen-red-bull-rb12-no33-3rd-germany-gp-formula-1-2016-417160833/p-39212/</t>
  </si>
  <si>
    <t>Mercedes-AMG F1 W08 EQ Power+</t>
  </si>
  <si>
    <t>Winner Chinese GP formula 1 World Champion 2017</t>
  </si>
  <si>
    <t>CK69022</t>
  </si>
  <si>
    <t>https://ck-modelcars.de/en/altaya-1-43-l-hamilton-mercedes-f1-w08-no44-winner-chinese-gp-f1-world-champion-2017-ck69022/p-69022/</t>
  </si>
  <si>
    <t>Mick Schumacher</t>
  </si>
  <si>
    <t>Demonstration Run Belgian GP Spa formula 1 2017</t>
  </si>
  <si>
    <t>447941705</t>
  </si>
  <si>
    <t>https://ck-modelcars.de/en/minichamps-1-43-mick-schumacher-benetton-b194-no5-demo-run-gp-spa-formula-1-2017-447941705/p-55136/</t>
  </si>
  <si>
    <t>Felipe Nasr</t>
  </si>
  <si>
    <t>Geox Dragon</t>
  </si>
  <si>
    <t>Penske EV-3</t>
  </si>
  <si>
    <t>Formel E</t>
  </si>
  <si>
    <t>formula E season 5 2018/2019</t>
  </si>
  <si>
    <t>414180006</t>
  </si>
  <si>
    <t>https://ck-modelcars.de/en/minichamps-1-43-felipe-nasr-penske-ev-3-no6-formula-e-season-5-2018-19-414180006/p-58394/</t>
  </si>
  <si>
    <t>Gary Paffett</t>
  </si>
  <si>
    <t>HWA Racelab</t>
  </si>
  <si>
    <t>Venturi VFE05</t>
  </si>
  <si>
    <t>414180017</t>
  </si>
  <si>
    <t>https://ck-modelcars.de/en/minichamps-1-43-gary-paffett-venturi-vfe05-no17-formula-e-season-2018-19-414180017/p-58214/</t>
  </si>
  <si>
    <t>José Mario Lopez</t>
  </si>
  <si>
    <t>414180007</t>
  </si>
  <si>
    <t>https://ck-modelcars.de/en/minichamps-1-43-jose-maria-lopez-penske-ev-3-no7-formula-e-season-5-2018-19-414180007/p-58393/</t>
  </si>
  <si>
    <t>Mitch Evans</t>
  </si>
  <si>
    <t>Panasonic Jaguar Racing</t>
  </si>
  <si>
    <t>Jaguar I-Type III</t>
  </si>
  <si>
    <t>414180020</t>
  </si>
  <si>
    <t>https://ck-modelcars.de/en/minichamps-1-43-mitch-evans-jaguar-i-type-iii-no20-formula-e-season-5-2018-19-414180020/p-58213/</t>
  </si>
  <si>
    <t>Nelson Piquet jr.</t>
  </si>
  <si>
    <t>414180003</t>
  </si>
  <si>
    <t>https://ck-modelcars.de/en/minichamps-1-43-nelson-piquet-jr-jaguar-i-type-iii-no3-formula-e-season-5-2018-19-414180003/p-58216/</t>
  </si>
  <si>
    <t>Oliver Rowland</t>
  </si>
  <si>
    <t>Nissan e.dams</t>
  </si>
  <si>
    <t>Nissan IM01</t>
  </si>
  <si>
    <t>414180022</t>
  </si>
  <si>
    <t>https://ck-modelcars.de/en/minichamps-1-43-oliver-rowland-nissan-im01-no22-formula-e-season-5-2018-19-414180022/p-57771/</t>
  </si>
  <si>
    <t>Sam Bird</t>
  </si>
  <si>
    <t>Envision Virgin Racing</t>
  </si>
  <si>
    <t>Audi e-tron FE05</t>
  </si>
  <si>
    <t>414180002</t>
  </si>
  <si>
    <t>https://ck-modelcars.de/en/minichamps-1-43-sam-bird-audi-e-tron-fe05-no2-formula-e-season-2018-19-414180002/p-56511/</t>
  </si>
  <si>
    <t>Sébastien Buemi</t>
  </si>
  <si>
    <t>414180023</t>
  </si>
  <si>
    <t>https://ck-modelcars.de/en/minichamps-1-43-sebastien-buemi-nissan-im01-no23-formula-e-season-5-2018-19-414180023/p-57770/</t>
  </si>
  <si>
    <t>Stoffel Vandoorne</t>
  </si>
  <si>
    <t>414180005</t>
  </si>
  <si>
    <t>https://ck-modelcars.de/en/minichamps-1-43-stoffel-vandoorne-venturi-vfe05-no5-formula-e-season-5-2018-19-414180005/p-58215/</t>
  </si>
  <si>
    <t>Tom Dillmann</t>
  </si>
  <si>
    <t>NIO Formula E Team</t>
  </si>
  <si>
    <t xml:space="preserve">NIO Sport 004 </t>
  </si>
  <si>
    <t>414180008</t>
  </si>
  <si>
    <t>https://ck-modelcars.de/en/minichamps-1-43-tom-dillmann-nio-sport-004-no8-formula-e-season-5-2018-19-414180008/p-57598/</t>
  </si>
  <si>
    <t>Bernd Mayländer</t>
  </si>
  <si>
    <t>Mercedes-Benz AMG GT-R Safety Car</t>
  </si>
  <si>
    <t>SP43005CMR</t>
  </si>
  <si>
    <t>Premium X</t>
  </si>
  <si>
    <t>https://ck-modelcars.de/en/premium-x-1-43-mercedes-benz-amg-gt-r-safety-car-formula-1-2018-sp43005cmr/p-49407/</t>
  </si>
  <si>
    <t>SJM Theodore Racing by Prema</t>
  </si>
  <si>
    <t>Dallara F317</t>
  </si>
  <si>
    <t>517184309</t>
  </si>
  <si>
    <t>https://ck-modelcars.de/en/minichamps-1-43-mick-schumacher-dallara-f317-no9-5th-macau-gp-2018-517184309/p-61328/</t>
  </si>
  <si>
    <t>Prema Theodore Racing</t>
  </si>
  <si>
    <t>formula 3 champion 2018</t>
  </si>
  <si>
    <t>517184304</t>
  </si>
  <si>
    <t>https://ck-modelcars.de/en/minichamps-1-43-mick-schumacher-dallara-f317-no4-formula-3-champion-2018-517184304/p-58399/</t>
  </si>
  <si>
    <t>Esteban Ocon</t>
  </si>
  <si>
    <t>Sahara Force India F1 Team</t>
  </si>
  <si>
    <t>Force India VJM11</t>
  </si>
  <si>
    <t>Spanish GP formula 1 2018</t>
  </si>
  <si>
    <t>447180531</t>
  </si>
  <si>
    <t>https://ck-modelcars.de/en/minichamps-1-43-esteban-ocon-force-india-vjm11-no31-spanish-gp-formula-1-2018-447180531/p-72785/</t>
  </si>
  <si>
    <t>Aston Martin Red Bull Racing</t>
  </si>
  <si>
    <t>Red Bull Racing RB14</t>
  </si>
  <si>
    <t>410180033</t>
  </si>
  <si>
    <t>https://ck-modelcars.de/en/minichamps-1-43-max-verstappen-red-bull-racing-rb14-no33-formula-1-2018-410180033/p-52923/</t>
  </si>
  <si>
    <t>447185104</t>
  </si>
  <si>
    <t>https://ck-modelcars.de/en/minichamps-1-43-mick-schumacher-dallara-f317-no4-formula-3-champion-2018-447185104/p-58558/</t>
  </si>
  <si>
    <t>winner Mexican GP formula 1 2018</t>
  </si>
  <si>
    <t>410181933</t>
  </si>
  <si>
    <t>https://ck-modelcars.de/en/minichamps-1-43-max-verstappen-red-bull-racing-rb14-no33-winner-mexican-gp-f1-2018-410181933/p-60341/</t>
  </si>
  <si>
    <t>Prema Racing</t>
  </si>
  <si>
    <t>MKS-19-810</t>
  </si>
  <si>
    <t>MBA</t>
  </si>
  <si>
    <t>https://ck-modelcars.de/en/mick-schumacher-pin-helmet-formula-2-2019-mks-19-810/p-64961/</t>
  </si>
  <si>
    <t>Mercedes-AMG Petronas Motorsport</t>
  </si>
  <si>
    <t>Mercedes-AMG F1 W10 EQ Power+</t>
  </si>
  <si>
    <t>formula 1 World Champion 2019</t>
  </si>
  <si>
    <t>18-38036H</t>
  </si>
  <si>
    <t>https://ck-modelcars.de/en/bburago-1-43-l-hamilton-mercedes-amg-f1-w10-eq-no44-formula-1-world-champion-2019-18-38036h/p-59774/</t>
  </si>
  <si>
    <t>Neel Jani</t>
  </si>
  <si>
    <t>TAG Heuer Porsche Formula E Team</t>
  </si>
  <si>
    <t>Porsche 99X electric</t>
  </si>
  <si>
    <t>Santiago ePrix formula E season 6 2019/2020</t>
  </si>
  <si>
    <t>WAP0209310L</t>
  </si>
  <si>
    <t>https://ck-modelcars.de/en/minichamps-1-43-neel-jani-porsche-99x-electric-no18-santiago-eprix-formula-e-2019-20-wap0209310l/p-59987/</t>
  </si>
  <si>
    <t>André Lotterer</t>
  </si>
  <si>
    <t>WAP0209320L</t>
  </si>
  <si>
    <t>https://ck-modelcars.de/en/minichamps-1-43-a-lotterer-porsche-99x-electric-no36-santiago-eprix-formula-e-2019-20-wap0209320l/p-59986/</t>
  </si>
  <si>
    <t>Richard Verschoor</t>
  </si>
  <si>
    <t>MP Motorsport</t>
  </si>
  <si>
    <t>Dallara F3</t>
  </si>
  <si>
    <t>Winner Macau GP F3 2019</t>
  </si>
  <si>
    <t>GTM145</t>
  </si>
  <si>
    <t>https://ck-modelcars.de/en/ixo-1-43-richard-verschoor-dallara-f3-mp-motorsport-no21-winner-macau-gp-f3-2019-gtm145/p-70268/</t>
  </si>
  <si>
    <t>Robert Schwarzman</t>
  </si>
  <si>
    <t>champion Circuit Paul Ricard F3 2019</t>
  </si>
  <si>
    <t>GTM147LQ</t>
  </si>
  <si>
    <t>https://ck-modelcars.de/en/ixo-1-43-robert-schwarzman-dallara-f3-no28-champion-circuit-paul-ricard-f3-2019-gtm147lq/p-70267/</t>
  </si>
  <si>
    <t>Sophia Flörsch</t>
  </si>
  <si>
    <t>Macau GP formula 3 2019</t>
  </si>
  <si>
    <t>GTM146</t>
  </si>
  <si>
    <t>https://ck-modelcars.de/en/ixo-1-43-sophia-floersch-dallara-f3-hwa-racelab-no18-macau-gp-formula-3-2019-gtm146/p-70269/</t>
  </si>
  <si>
    <t>Winner Monaco GP formula 1 World Champion 2019</t>
  </si>
  <si>
    <t>417190644</t>
  </si>
  <si>
    <t>https://ck-modelcars.de/en/minichamps-1-43-l-hamilton-mercedes-amg-f1-w10-no44-monaco-gp-f1-world-champion-2019-417190644/p-68363/</t>
  </si>
  <si>
    <t>Red Bull Racing RB15</t>
  </si>
  <si>
    <t>winner Brazil GP formula 1 2019</t>
  </si>
  <si>
    <t>410191933</t>
  </si>
  <si>
    <t>https://ck-modelcars.de/en/minichamps-1-43-m-verstappen-red-bull-rb15-no33-winner-brazil-gp-f1-2019-410191933/p-77760/</t>
  </si>
  <si>
    <t>Winner Monaco GP / formula 1 World Champion 2019</t>
  </si>
  <si>
    <t>447190644</t>
  </si>
  <si>
    <t>https://ck-modelcars.de/en/minichamps-1-43-l-hamilton-mercedes-amg-f1-w10-no44-monaco-gp-f1-world-champion-2019-447190644/p-65788/</t>
  </si>
  <si>
    <t>Charles Leclerc</t>
  </si>
  <si>
    <t>18-36823LM</t>
  </si>
  <si>
    <t>https://ck-modelcars.de/en/bburago-1-43-c-leclerc-ferrari-sf1000-no16-1000th-gp-ferrari-tuscany-gp-f1-2020-18-36823lm/p-66324/</t>
  </si>
  <si>
    <t>Winner Abu Dhabi GP formula 1 2020</t>
  </si>
  <si>
    <t>18-38052</t>
  </si>
  <si>
    <t>https://ck-modelcars.de/en/bburago-1-43-max-verstappen-red-bull-rb16-no33-winner-abu-dhabi-gp-formula-1-2020-18-38052/p-71494/</t>
  </si>
  <si>
    <t>2nd Austrian GP (Red Bull Ring Spielberg) formula 1 2020</t>
  </si>
  <si>
    <t>18-36819L1</t>
  </si>
  <si>
    <t>https://ck-modelcars.de/en/bburago-1-43-charles-leclerc-ferrari-sf1000-no16-2nd-austrian-gp-formula-1-2020-18-36819l1/p-69388/</t>
  </si>
  <si>
    <t>Austrian GP (Red Bull Ring Spielberg) formula 1 2020</t>
  </si>
  <si>
    <t>18-36819V1</t>
  </si>
  <si>
    <t>https://ck-modelcars.de/en/bburago-1-43-sebastian-vettel-ferrari-sf1000-no5-austrian-gp-formula-1-2020-18-36819v1/p-69387/</t>
  </si>
  <si>
    <t>1000th formula 1 run Ferrari / Tuscan GP formula 1 2020</t>
  </si>
  <si>
    <t>18-36819#16</t>
  </si>
  <si>
    <t>https://ck-modelcars.de/en/bburago-1-43-c-leclerc-ferrari-sf1000-no16-1000th-gp-ferrari-tuscany-gp-f1-2020-18-36819no16/p-67774/</t>
  </si>
  <si>
    <t>18-36819#5</t>
  </si>
  <si>
    <t>https://ck-modelcars.de/en/bburago-1-43-s-vettel-ferrari-sf1000-no5-1000th-gp-ferrari-tuscan-gp-f1-2020-18-36819no5/p-67773/</t>
  </si>
  <si>
    <t>18-38053</t>
  </si>
  <si>
    <t>https://ck-modelcars.de/en/bburago-1-43-max-verstappen-red-bull-rb16-no33-winner-abu-dhabi-gp-formula-1-2020-18-38053/p-71495/</t>
  </si>
  <si>
    <t>Oscar Piastri</t>
  </si>
  <si>
    <t>Dallara G319</t>
  </si>
  <si>
    <t>Winner race 2 Barcelona GP / formula 3 champion 2020</t>
  </si>
  <si>
    <t>GTM150</t>
  </si>
  <si>
    <t>https://ck-modelcars.de/en/ixo-1-43-oscar-piastri-dallara-g319-no1-barcelona-gp-formula-3-champion-2020-gtm150/p-71653/</t>
  </si>
  <si>
    <t>Campos Racing</t>
  </si>
  <si>
    <t>Barcelona GP formula 3 2020</t>
  </si>
  <si>
    <t>GTM151</t>
  </si>
  <si>
    <t>https://ck-modelcars.de/en/ixo-1-43-sophia-floersch-dallara-f3-no31-barcelona-gp-formula-3-2020-gtm151/p-72656/</t>
  </si>
  <si>
    <t>Mercedes-AMG Petronas F1 Team</t>
  </si>
  <si>
    <t>Mercedes-AMG F1 W11 EQ Performance</t>
  </si>
  <si>
    <t>Launch Spec Edition formula 1 2020</t>
  </si>
  <si>
    <t>410200077</t>
  </si>
  <si>
    <t>https://ck-modelcars.de/en/minichamps-1-43-v-bottas-mercedes-amg-f1-w11-no77-launch-spec-formula-1-2020-410200077/p-70128/</t>
  </si>
  <si>
    <t>Lance Stroll</t>
  </si>
  <si>
    <t>BWT Racing Point F1 Team</t>
  </si>
  <si>
    <t>Racing Point RP20</t>
  </si>
  <si>
    <t>417200118</t>
  </si>
  <si>
    <t>https://ck-modelcars.de/en/minichamps-1-43-lance-stroll-racing-point-rp20-no18-austrian-gp-formula-1-2020-417200118/p-65300/</t>
  </si>
  <si>
    <t>3rd Italian GP Monza formula 1 2020</t>
  </si>
  <si>
    <t>417200818</t>
  </si>
  <si>
    <t>https://ck-modelcars.de/en/minichamps-1-43-lance-stroll-racing-point-rp20-no18-3rd-italian-gp-formula-1-2020-417200818/p-72944/</t>
  </si>
  <si>
    <t>Mercedes-AMG F1 W12 E Performance</t>
  </si>
  <si>
    <t>Winner Bahrain GP formula 1 2021</t>
  </si>
  <si>
    <t>410210144</t>
  </si>
  <si>
    <t>https://ck-modelcars.de/en/minichamps-1-43-l-hamilton-mercedes-amg-f1-w12-no44-winner-bahrain-gp-formula-1-2021-410210144/p-76554/</t>
  </si>
  <si>
    <t>91. victory Eifel GP Nürburgring formula 1 2020</t>
  </si>
  <si>
    <t>410201144</t>
  </si>
  <si>
    <t>https://ck-modelcars.de/en/minichamps-1-43-hamilton-mercedes-amg-f1-w11-no44-91st-win-eifel-gp-formula-1-2020-410201144/p-71832/</t>
  </si>
  <si>
    <t>World Champion Tuscan GP F1 2020</t>
  </si>
  <si>
    <t>410200944</t>
  </si>
  <si>
    <t>https://ck-modelcars.de/en/minichamps-1-43-l-hamilton-mercedes-amg-f1-w11-no44-world-champion-tuscan-gp-f1-2020-410200944/p-71830/</t>
  </si>
  <si>
    <t>Winner Turkish GP Istanbul / formula 1 World Champion 2020</t>
  </si>
  <si>
    <t>410201444</t>
  </si>
  <si>
    <t>https://ck-modelcars.de/en/minichamps-1-43-l-hamilton-mercedes-amg-f1-w11-no44-winner-turkish-gp-formula-1-world-champion-2020-410201444/p-72844/</t>
  </si>
  <si>
    <t>410201733</t>
  </si>
  <si>
    <t>https://ck-modelcars.de/en/minichamps-1-43-m-verstappen-red-bull-rb16-no33-winner-abu-dhabi-formula-1-2020-410201733/p-77284/</t>
  </si>
  <si>
    <t>Haas F1 Team</t>
  </si>
  <si>
    <t>Haas VF-20</t>
  </si>
  <si>
    <t>Free Practice 1 Abu Dhabi GP formula 1 2020</t>
  </si>
  <si>
    <t>417201750</t>
  </si>
  <si>
    <t>https://ck-modelcars.de/en/minichamps-1-43-mick-schumacher-haas-vf-20-no50-fp1-abu-dhabi-gp-formula-1-2020-417201750/p-71454/</t>
  </si>
  <si>
    <t>7th 70th Anniversary GP formula 1 2020</t>
  </si>
  <si>
    <t>417200527</t>
  </si>
  <si>
    <t>https://ck-modelcars.de/en/minichamps-1-43-n-huelkenberg-racing-point-rp20-no27-70th-anniversary-gp-formula-1-2020-417200527/p-72945/</t>
  </si>
  <si>
    <t>Romain Grosjean</t>
  </si>
  <si>
    <t>Austrian GP (Red Bull Ring) formula 1 2020</t>
  </si>
  <si>
    <t>417200108</t>
  </si>
  <si>
    <t>https://ck-modelcars.de/en/minichamps-1-43-romain-grosjean-haas-vf-20-no8-austrian-gp-formula-1-2020-417200108/p-64320/</t>
  </si>
  <si>
    <t>2nd Tuscan GP F1 2020</t>
  </si>
  <si>
    <t>410200977</t>
  </si>
  <si>
    <t>https://ck-modelcars.de/en/minichamps-1-43-valtteri-bottas-mercedes-amg-f1-w11-no77-2nd-tuscan-gp-f1-2020-410200977/p-71828/</t>
  </si>
  <si>
    <t>Yuki Tsunoda</t>
  </si>
  <si>
    <t>Scuderia Alpha Tauri Honda</t>
  </si>
  <si>
    <t>Alpha Tauri AT01</t>
  </si>
  <si>
    <t>formula 1 Young Driver Test Abu Dhabi December 2020</t>
  </si>
  <si>
    <t>417209938</t>
  </si>
  <si>
    <t>https://ck-modelcars.de/en/minichamps-1-43-yuki-tsunoda-alpha-tauri-at01-no38-test-abu-dhabi-formula-1-2020-417209938/p-72842/</t>
  </si>
  <si>
    <t>9th Belgian GP Spa formula 1 2020</t>
  </si>
  <si>
    <t>S6497</t>
  </si>
  <si>
    <t>https://ck-modelcars.de/en/spark-1-43-lance-stroll-racing-point-rp20-no18-belgian-gp-formula-1-2020-s6497/p-69433/</t>
  </si>
  <si>
    <t>2020-HAAS-MKS-43</t>
  </si>
  <si>
    <t>https://ck-modelcars.de/en/minichamps-1-43-mick-schumacher-haas-vf-20-no50-abu-dhabi-test-formula-1-2020-2020-haas-mks-43/p-69754/</t>
  </si>
  <si>
    <t>Pierre Gasly</t>
  </si>
  <si>
    <t>Scuderia AlphaTauri Honda</t>
  </si>
  <si>
    <t>AlphaTauri AT01</t>
  </si>
  <si>
    <t>Winner Italian GP Monza formula 1 2020</t>
  </si>
  <si>
    <t>417200810</t>
  </si>
  <si>
    <t>https://ck-modelcars.de/en/minichamps-1-43-p-gasly-alpha-tauri-at01-no10-winner-italian-gp-formula-1-2020-417200810/p-69839/</t>
  </si>
  <si>
    <t>Daniel Ricciardo</t>
  </si>
  <si>
    <t>Renault DP World F1 Team</t>
  </si>
  <si>
    <t>Renault R.S.20</t>
  </si>
  <si>
    <t>3rd Eifel GP Nürburgring formula 1 2020</t>
  </si>
  <si>
    <t>417200903</t>
  </si>
  <si>
    <t>https://ck-modelcars.de/en/minichamps-1-43-daniel-ricciardo-renault-rs20-no3-3rd-eifel-gp-formula-1-2020-417200903/p-70898/</t>
  </si>
  <si>
    <t>George Russell</t>
  </si>
  <si>
    <t>9th Sachir GP (Bahrain International Circuit) formula 1 2020</t>
  </si>
  <si>
    <t>410201663</t>
  </si>
  <si>
    <t>https://ck-modelcars.de/en/minichamps-1-43-george-russell-mercedes-amg-f1-w11-no63-sakhir-gp-formula-1-2020-410201663/p-72843/</t>
  </si>
  <si>
    <t>3rd Turkish GP Istanbul formula 1 2020</t>
  </si>
  <si>
    <t>LSF1033</t>
  </si>
  <si>
    <t>LookSmart</t>
  </si>
  <si>
    <t>https://ck-modelcars.de/en/looksmart-1-43-sebastian-vettel-ferrari-sf1000-no5-3rd-turkish-gp-formula-1-2020-lsf1033/p-69095/</t>
  </si>
  <si>
    <t>LSF1029</t>
  </si>
  <si>
    <t>https://ck-modelcars.de/en/looksmart-1-43-charles-leclerc-ferrari-sf1000-no16-2nd-austrian-gp-formula-1-2020-lsf1029/p-67116/</t>
  </si>
  <si>
    <t>LSF1031</t>
  </si>
  <si>
    <t>https://ck-modelcars.de/en/looksmart-1-43-c-leclerc-ferrari-sf1000-no16-1000th-gp-ferrari-toskana-gp-f1-2020-lsf1031/p-67388/</t>
  </si>
  <si>
    <t>LSF1032</t>
  </si>
  <si>
    <t>https://ck-modelcars.de/en/looksmart-1-43-s-vettel-ferrari-sf1000-no5-1000th-gp-ferrari-tuscany-gp-f1-2020-lsf1032/p-67387/</t>
  </si>
  <si>
    <t>91st Win Eifel GP Nürburgring formula 1 2020</t>
  </si>
  <si>
    <t>413201144</t>
  </si>
  <si>
    <t>https://ck-modelcars.de/en/minichamps-1-43-hamilton-mercedes-amg-f1-w11-no44-91st-win-eifel-gp-formula-1-2020-413201144/p-71061/</t>
  </si>
  <si>
    <t>18-36828 #16</t>
  </si>
  <si>
    <t>https://ck-modelcars.de/en/bburago-1-43-charles-leclerc-ferrari-sf21-no16-formula-1-2021-18-36828-no16/p-72733/</t>
  </si>
  <si>
    <t>McLaren MCL35M</t>
  </si>
  <si>
    <t>7th Bahrain GP formula 1 2021</t>
  </si>
  <si>
    <t xml:space="preserve">533214303 </t>
  </si>
  <si>
    <t>https://ck-modelcars.de/en/minichamps-1-43-daniel-ricciardo-mclaren-mcl35m-no3-7th-bahrain-gp-formula-1-2021-533214303/p-73383/</t>
  </si>
  <si>
    <t>12th Monaco GP formula 1 2021</t>
  </si>
  <si>
    <t>537214903</t>
  </si>
  <si>
    <t>https://ck-modelcars.de/en/minichamps-1-43-daniel-ricciardo-mclaren-mcl35m-no3-monaco-gp-formula-1-2021-537214903/p-76740/</t>
  </si>
  <si>
    <t>537214303</t>
  </si>
  <si>
    <t>https://ck-modelcars.de/en/minichamps-1-43-daniel-ricciardo-mclaren-mcl35m-no3-7th-bahrain-gp-formula-1-2021-537214303/p-74678/</t>
  </si>
  <si>
    <t xml:space="preserve">Daniel Ricciardo #3 / Lando Norris #4 </t>
  </si>
  <si>
    <t>Monaco GP formula 1 2021</t>
  </si>
  <si>
    <t>447210304</t>
  </si>
  <si>
    <t>https://ck-modelcars.de/en/minichamps-1-43-norris-no4-ricciardo-no3-2-car-set-mclaren-monaco-gp-formula-1-2021-447210304/p-75816/</t>
  </si>
  <si>
    <t>Alpine F1 Team</t>
  </si>
  <si>
    <t>Alpine A521</t>
  </si>
  <si>
    <t>Bahrain GP formula 1 2021</t>
  </si>
  <si>
    <t>417210114</t>
  </si>
  <si>
    <t>https://ck-modelcars.de/en/minichamps-1-43-fernando-alonso-alpine-a521-no14-bahrain-gp-formula-1-2021-417210114/p-73531/</t>
  </si>
  <si>
    <t>Williams Racing</t>
  </si>
  <si>
    <t>Williams FW43B</t>
  </si>
  <si>
    <t>447210163</t>
  </si>
  <si>
    <t>https://ck-modelcars.de/en/minichamps-1-43-george-russell-williams-fw43b-no63-bahrain-gp-formula-1-2021-447210163/p-75820/</t>
  </si>
  <si>
    <t>George Russell #63 &amp; Nicholas Latifi #6</t>
  </si>
  <si>
    <t>447210663</t>
  </si>
  <si>
    <t>https://ck-modelcars.de/en/minichamps-1-43-russell-no63-latifi-no6-2-car-set-williams-fw43b-formula-1-2021-447210663/p-75818/</t>
  </si>
  <si>
    <t>Aston Martin Cognizant F1 Team</t>
  </si>
  <si>
    <t>Aston Martin AMR21</t>
  </si>
  <si>
    <t>10th Bahrain GP formula 1 2021</t>
  </si>
  <si>
    <t>417210118</t>
  </si>
  <si>
    <t>https://ck-modelcars.de/en/minichamps-1-43-lance-stroll-aston-martin-amr21-no18-bahrain-gp-formula-1-2021-417210118/p-75118/</t>
  </si>
  <si>
    <t>8th Emilia Romagna GP (Imola) formula 1 2021</t>
  </si>
  <si>
    <t>447210118</t>
  </si>
  <si>
    <t>https://ck-modelcars.de/en/minichamps-1-43-l-stroll-aston-martin-amr21-no18-emilia-romagna-gp-formula-1-2021-447210118/p-73386/</t>
  </si>
  <si>
    <t>Lando Norris</t>
  </si>
  <si>
    <t>3rd Monaco GP formula 1 2021</t>
  </si>
  <si>
    <t>537214904</t>
  </si>
  <si>
    <t>https://ck-modelcars.de/en/minichamps-1-43-lando-norris-mclaren-mcl35m-no4-3rd-monaco-gp-formula-1-2021-537214904/p-76741/</t>
  </si>
  <si>
    <t>4th Bahrain GP formula 1 2021</t>
  </si>
  <si>
    <t>537214304</t>
  </si>
  <si>
    <t>https://ck-modelcars.de/en/minichamps-1-43-lando-norris-mclaren-mcl35m-no4-4th-bahrain-gp-formula-1-2021-537214304/p-74679/</t>
  </si>
  <si>
    <t>533214304</t>
  </si>
  <si>
    <t>https://ck-modelcars.de/en/minichamps-1-43-lando-norris-mclaren-mcl35m-no4-4th-bahrain-gp-formula-1-2021-533214304/p-73384/</t>
  </si>
  <si>
    <t>447210604</t>
  </si>
  <si>
    <t>https://ck-modelcars.de/en/minichamps-1-43-lando-norris-mclaren-mcl35m-no4-3rd-monaco-gp-formula-1-2021-447210604/p-75817/</t>
  </si>
  <si>
    <t>Lando Norris #4 / Daniel Ricciardo #3</t>
  </si>
  <si>
    <t>533210304</t>
  </si>
  <si>
    <t>https://ck-modelcars.de/en/minichamps-1-43-norris-no4-ricciardo-no3-2-car-set-mclaren-mcl35m-formula-1-2021-533210304/p-73385/</t>
  </si>
  <si>
    <t>18-38038 #44</t>
  </si>
  <si>
    <t>https://ck-modelcars.de/en/bburago-1-43-lewis-hamilton-mercedes-amg-f1-w12-no44-formula-1-2021-18-38038-no44/p-73639/</t>
  </si>
  <si>
    <t>18-38058 #44</t>
  </si>
  <si>
    <t>https://ck-modelcars.de/en/bburago-1-43-lewis-hamilton-mercedes-amg-f1-w12-no44-formula-1-2021-18-38058-no44/p-73764/</t>
  </si>
  <si>
    <t>100th Pole Position &amp; Winner Spanish GP / formula 1 2021</t>
  </si>
  <si>
    <t>410210444</t>
  </si>
  <si>
    <t>https://ck-modelcars.de/en/minichamps-1-43-l-hamilton-mercedes-amg-f1-w12-no44-100th-pole-position-spanish-gp-formula-1-2021-410210444/p-76303/</t>
  </si>
  <si>
    <t>B66960643</t>
  </si>
  <si>
    <t>https://ck-modelcars.de/en/minichamps-1-43-l-hamilton-mercedes-amg-f1-w12-no44-winner-bahrain-gp-formula-1-2021-b66960643/p-76295/</t>
  </si>
  <si>
    <t>S7675</t>
  </si>
  <si>
    <t>https://ck-modelcars.de/en/spark-1-43-l-hamilton-mercedes-amg-f1-w12-no44-winner-spanish-gp-formula-1-2021-s7675/p-72919/</t>
  </si>
  <si>
    <t>413210444</t>
  </si>
  <si>
    <t>https://ck-modelcars.de/en/minichamps-1-43-l-hamilton-mercedes-amg-f1-w12-no44-100th-pole-position-spanish-gp-formula-1-2021-413210444/p-75823/</t>
  </si>
  <si>
    <t>413210144</t>
  </si>
  <si>
    <t>https://ck-modelcars.de/en/minichamps-1-43-l-hamilton-mercedes-amg-f1-w12-no44-winner-bahrain-gp-formula-1-2021-413210144/p-75822/</t>
  </si>
  <si>
    <t>S7660</t>
  </si>
  <si>
    <t>https://ck-modelcars.de/en/spark-1-43-l-hamilton-mercedes-amg-f1-w12-no44-winner-bahrain-gp-formula-1-2021-s7660/p-72920/</t>
  </si>
  <si>
    <t>Lewis Hamilton #44 &amp; Valtteri Bottas #77</t>
  </si>
  <si>
    <t>413214477</t>
  </si>
  <si>
    <t>https://ck-modelcars.de/en/minichamps-1-43-hamilton-no44-bottas-no77-2-car-set-mercedes-amg-f1-w12-formula-1-2021-413214477/p-75821/</t>
  </si>
  <si>
    <t>Uralkali Haas F1 Team</t>
  </si>
  <si>
    <t>Haas VF-21 #47</t>
  </si>
  <si>
    <t>417210147</t>
  </si>
  <si>
    <t>https://ck-modelcars.de/en/minichamps-1-43-mick-schumacher-haas-vf-21-no47-bahrain-gp-formula-1-2021-417210147/p-71831/</t>
  </si>
  <si>
    <t>447210147</t>
  </si>
  <si>
    <t>https://ck-modelcars.de/en/minichamps-1-43-mick-schumacher-haas-vf-21-no47-bahrain-gp-formula-1-2021-447210147/p-71060/</t>
  </si>
  <si>
    <t>Nicholas Latifi</t>
  </si>
  <si>
    <t>417210106</t>
  </si>
  <si>
    <t>https://ck-modelcars.de/en/minichamps-1-43-nicholas-latifi-williams-fw43b-no6-bahrain-gp-formula-1-2021-417210106/p-76551/</t>
  </si>
  <si>
    <t>447210106</t>
  </si>
  <si>
    <t>https://ck-modelcars.de/en/minichamps-1-43-nicholas-latifi-williams-fw43b-no6-bahrain-gp-formula-1-2021-447210106/p-75819/</t>
  </si>
  <si>
    <t>AlphaTauri AT02</t>
  </si>
  <si>
    <t>417210110</t>
  </si>
  <si>
    <t>https://ck-modelcars.de/en/minichamps-1-43-pierre-gasly-alpha-tauri-at02-no10-bahrain-gp-formula-1-2021-417210110/p-73529/</t>
  </si>
  <si>
    <t>AlphaTauri Honda AT02</t>
  </si>
  <si>
    <t>3rd Azerbaijan GP formula 1 2021</t>
  </si>
  <si>
    <t>417210710</t>
  </si>
  <si>
    <t>https://ck-modelcars.de/en/minichamps-1-43-pierre-gasly-alphatauri-at02-no10-3rd-azerbaijan-gp-f1-2021-417210710/p-77758/</t>
  </si>
  <si>
    <t>Alpha Tauri AT02</t>
  </si>
  <si>
    <t>447210110</t>
  </si>
  <si>
    <t>https://ck-modelcars.de/en/minichamps-1-43-pierre-gasly-alpha-tauri-at02-no10-bahrain-gp-formula-1-2021-447210110/p-72498/</t>
  </si>
  <si>
    <t>Pierre Gasly #10 / Yuki Tsunoda #22</t>
  </si>
  <si>
    <t>447211022</t>
  </si>
  <si>
    <t>https://ck-modelcars.de/en/minichamps-1-43-gasly-no10-tsunoda-no22-2-car-set-alpha-tauri-at02-formula-1-2021-447211022/p-72499/</t>
  </si>
  <si>
    <t>Sebastian Vettel #5 / Lance Stroll #18</t>
  </si>
  <si>
    <t>447210518</t>
  </si>
  <si>
    <t>https://ck-modelcars.de/en/minichamps-1-43-vettel-no5-stroll-no18-2-car-set-aston-martin-amr21-formula-1-2021-447210518/p-73388/</t>
  </si>
  <si>
    <t>Sergio Perez</t>
  </si>
  <si>
    <t>18-38056 #11</t>
  </si>
  <si>
    <t>https://ck-modelcars.de/en/bburago-1-43-sergio-perez-red-bull-rb16b-no11-formula-1-2021-18-38056-no11/p-73762/</t>
  </si>
  <si>
    <t>11th Emilia-Romagna GP (Imola) formula 1 2021</t>
  </si>
  <si>
    <t>410210111</t>
  </si>
  <si>
    <t>https://ck-modelcars.de/en/minichamps-1-43-sergio-perez-red-bull-rb16b-no11-emilia-romagna-gp-formula-1-2021-410210111/p-74681/</t>
  </si>
  <si>
    <t>4th Monaco GP formula 1 2021</t>
  </si>
  <si>
    <t>410210611</t>
  </si>
  <si>
    <t>https://ck-modelcars.de/en/minichamps-1-43-sergio-perez-red-bull-rb16b-no11-4th-monaco-gp-formula-1-2021-410210611/p-77286/</t>
  </si>
  <si>
    <t>Winner Azerbaijan GP (Baku) formula 1 2021</t>
  </si>
  <si>
    <t>410210711</t>
  </si>
  <si>
    <t>https://ck-modelcars.de/en/minichamps-1-43-sergio-perez-red-bull-rb16b-no11-winner-azerbaijan-gp-formula-1-2021-410210711/p-77285/</t>
  </si>
  <si>
    <t>Emilia Romagna GP (Imola) formula 1 2021</t>
  </si>
  <si>
    <t>413210111</t>
  </si>
  <si>
    <t>https://ck-modelcars.de/en/minichamps-1-43-s-perez-red-bull-racing-rb16b-no11-emilia-romagna-gp-formula-1-2021-413210111/p-73145/</t>
  </si>
  <si>
    <t>Sergio Pérez</t>
  </si>
  <si>
    <t>3rd French GP formula 1 2021</t>
  </si>
  <si>
    <t>410210811</t>
  </si>
  <si>
    <t>https://ck-modelcars.de/en/minichamps-1-43-sergio-perez-red-bull-racing-rb16b-no11-3rd-french-gp-formula-1-2021-410210811/p-78065/</t>
  </si>
  <si>
    <t>18-38038 #77</t>
  </si>
  <si>
    <t>https://ck-modelcars.de/en/bburago-1-43-valtteri-bottas-mercedes-amg-f1-w12-no77-formula-1-2021-18-38038-no77/p-73640/</t>
  </si>
  <si>
    <t>18-38058 #77</t>
  </si>
  <si>
    <t>https://ck-modelcars.de/en/bburago-1-43-valtteri-bottas-mercedes-amg-f1-w12-no77-formula-1-2021-18-38058-no77/p-73763/</t>
  </si>
  <si>
    <t>3rd Bahrain GP formula 1 2021</t>
  </si>
  <si>
    <t>410210177</t>
  </si>
  <si>
    <t>https://ck-modelcars.de/en/minichamps-1-43-v-bottas-mercedes-amg-f1-w12-no77-3rd-bahrain-gp-formula-1-2021-410210177/p-76553/</t>
  </si>
  <si>
    <t>9th Bahrain GP formula 1 2021</t>
  </si>
  <si>
    <t>417210122</t>
  </si>
  <si>
    <t>https://ck-modelcars.de/en/minichamps-1-43-yuki-tsunoda-alpha-tauri-at02-no22-bahrain-gp-formula-1-2021-417210122/p-73528/</t>
  </si>
  <si>
    <t>S7699</t>
  </si>
  <si>
    <t>https://ck-modelcars.de/en/spark-1-43-yuki-tsunoda-alpha-tauri-at02-no22-turkey-gp-formula-1-2021-s7699/p-74423/</t>
  </si>
  <si>
    <t>AlphaTauri  Honda AT02</t>
  </si>
  <si>
    <t>Azerbaijan GP formula 1 2021</t>
  </si>
  <si>
    <t>417210722</t>
  </si>
  <si>
    <t>https://ck-modelcars.de/en/minichamps-1-43-y-tsunoda-alphatauri-at02-no22-azerbaijan-gp-f1-2021-417210722/p-77759/</t>
  </si>
  <si>
    <t>447211122</t>
  </si>
  <si>
    <t>https://ck-modelcars.de/en/minichamps-1-43-yuki-tsunoda-alpha-tauri-at02-no22-bahrain-gp-formula-1-2021-447211122/p-72497/</t>
  </si>
  <si>
    <t>BWT Alpine F1 Team</t>
  </si>
  <si>
    <t>Alpine A522</t>
  </si>
  <si>
    <t>7th Bahrain GP formula 1 2022</t>
  </si>
  <si>
    <t>417220131</t>
  </si>
  <si>
    <t>https://ck-modelcars.de/en/minichamps-1-43-esteban-ocon-alpine-a522-no31-bahrain-gp-formula-1-2022-417220131/p-78279/</t>
  </si>
  <si>
    <t>9th Bahrain GP formula 1 2022</t>
  </si>
  <si>
    <t>417220114</t>
  </si>
  <si>
    <t>https://ck-modelcars.de/en/minichamps-1-43-fernando-alonso-alpine-a522-no14-bahrain-gp-formula-1-2022-417220114/p-78280/</t>
  </si>
  <si>
    <t>417210163</t>
  </si>
  <si>
    <t>https://ck-modelcars.de/en/minichamps-1-43-george-russell-williams-fw43b-no63-bahrain-gp-formula-1-2021-417210163/p-76552/</t>
  </si>
  <si>
    <t>Scuderia AlphaTauri</t>
  </si>
  <si>
    <t>AlphaTauri AT03</t>
  </si>
  <si>
    <t>Bahrain GP formula 1 2022</t>
  </si>
  <si>
    <t>417220110</t>
  </si>
  <si>
    <t>https://ck-modelcars.de/en/minichamps-1-43-pierre-gasly-alphatauri-at03-no10-bahrain-gp-formula-1-2022-417220110/p-78278/</t>
  </si>
  <si>
    <t>8th Bahrain GP formula 1 2022</t>
  </si>
  <si>
    <t>417220122</t>
  </si>
  <si>
    <t>https://ck-modelcars.de/en/minichamps-1-43-yuki-tsunoda-alpha-tauri-at03-no22-8th-bahrain-gp-formula-1-2022-417220122/p-78277/</t>
  </si>
  <si>
    <t>447220131</t>
  </si>
  <si>
    <t>https://ck-modelcars.de/en/minichamps-1-43-esteban-ocon-alpine-a522-no31-bahrain-gp-formula-1-2022-447220131/p-76588/</t>
  </si>
  <si>
    <t>7th Australian GP formula 1 2022</t>
  </si>
  <si>
    <t>447220331</t>
  </si>
  <si>
    <t>https://ck-modelcars.de/en/minichamps-1-43-esteban-ocon-alpine-a522-no31-australian-gp-formula-1-2022-447220331/p-76584/</t>
  </si>
  <si>
    <t>447220114</t>
  </si>
  <si>
    <t>https://ck-modelcars.de/en/minichamps-1-43-fernando-alonso-alpine-a522-no14-bahrain-gp-formula-1-2022-447220114/p-76589/</t>
  </si>
  <si>
    <t>Australian GP formula 1 2022</t>
  </si>
  <si>
    <t>447220314</t>
  </si>
  <si>
    <t>https://ck-modelcars.de/en/minichamps-1-43-fernando-alonso-alpine-a522-no14-australian-gp-formula-1-2022-447220314/p-76585/</t>
  </si>
  <si>
    <t>447220110</t>
  </si>
  <si>
    <t>https://ck-modelcars.de/en/minichamps-1-43-pierre-gasly-alphatauri-at03-no10-bahrain-gp-formula-1-2022-447220110/p-77335/</t>
  </si>
  <si>
    <t>447220122</t>
  </si>
  <si>
    <t>https://ck-modelcars.de/en/minichamps-1-43-yuki-tsunoda-alpha-tauri-at03-no22-8th-bahrain-gp-formula-1-2022-447220122/p-77334/</t>
  </si>
  <si>
    <t>Fernando Alonso #14 / Esteban Ocon #31</t>
  </si>
  <si>
    <t>7th &amp; 9th Bahrain GP formula 1 2022</t>
  </si>
  <si>
    <t>447221431</t>
  </si>
  <si>
    <t>https://ck-modelcars.de/en/minichamps-1-43-2-car-set-alonso-no14-ocon-no31-bahrain-gp-formula-1-2022-447221431/p-76587/</t>
  </si>
  <si>
    <t>Max Verstappen &amp; Sergio Perez</t>
  </si>
  <si>
    <t>Oracle Red Bull Racing</t>
  </si>
  <si>
    <t>Red Bull Racing RB18</t>
  </si>
  <si>
    <t>winner (Verstappen) and 4th + Pole Position (Perez) Saudi Arabian gp Formel 1 2022</t>
  </si>
  <si>
    <t>447221101</t>
  </si>
  <si>
    <t>https://ck-modelcars.de/en/minichamps-1-43-2-car-set-verstappen-no1-perez-no11-saudi-arabian-gp-formula-1-2022-447221101/p-78001/</t>
  </si>
  <si>
    <t>Bahrain &amp; Australian GP formula 1 2022</t>
  </si>
  <si>
    <t>447221414</t>
  </si>
  <si>
    <t>https://ck-modelcars.de/en/minichamps-1-43-2-car-set-fernando-alonso-no14-bahrain-australian-gp-formula-1-2022-447221414/p-76586/</t>
  </si>
  <si>
    <t>Bob Evans</t>
  </si>
  <si>
    <t>RAM Racing</t>
  </si>
  <si>
    <t>S7096</t>
  </si>
  <si>
    <t>https://ck-modelcars.de/en/spark-1-43-bob-evans-brabham-bt44b-no32-british-gp-1976-s7096/p-78685/</t>
  </si>
  <si>
    <t xml:space="preserve">Derek Daly </t>
  </si>
  <si>
    <t>March Grand Prix Team</t>
  </si>
  <si>
    <t>March 811</t>
  </si>
  <si>
    <t>125 ccm GP WM</t>
  </si>
  <si>
    <t>Long Beach GP formula 1 1981</t>
  </si>
  <si>
    <t>S7169</t>
  </si>
  <si>
    <t>https://ck-modelcars.de/en/spark-1-43-derek-daly-march-811-no17-long-beach-gp-formula-1-1981-s7169/p-78686/</t>
  </si>
  <si>
    <t>Ukyō Katayama</t>
  </si>
  <si>
    <t xml:space="preserve"> Central Park Venturi Larrousse</t>
  </si>
  <si>
    <t>Venturi Larrousse LC92</t>
  </si>
  <si>
    <t>South Africa GP 1992</t>
  </si>
  <si>
    <t>S6967</t>
  </si>
  <si>
    <t>https://ck-modelcars.de/en/spark-1-43-uky-katayama-venturi-larrousse-lc92-no30-south-africa-gp-1992-s6967/p-78684/</t>
  </si>
  <si>
    <t>Sacha Fenestraz</t>
  </si>
  <si>
    <t>Carlin Motorsport</t>
  </si>
  <si>
    <t>Macau GP formula 3 2017</t>
  </si>
  <si>
    <t>MV06</t>
  </si>
  <si>
    <t>https://ck-modelcars.de/en/spark-1-43-sacha-fenestraz-dallara-f3-no5-macau-gp-formula-3-2017-mv06/p-78688/</t>
  </si>
  <si>
    <t>5th Australian GP formula 1 2019</t>
  </si>
  <si>
    <t>18-36815L</t>
  </si>
  <si>
    <t>https://ck-modelcars.de/en/bburago-1-43-charles-leclerc-ferrari-sf90-no16-australian-gp-f1-2019-in-lister-18-36815l/p-58175/</t>
  </si>
  <si>
    <t>Antonio Felix da Costa</t>
  </si>
  <si>
    <t>BMW i Andretti Motorsport</t>
  </si>
  <si>
    <t>BMW iFE.18</t>
  </si>
  <si>
    <t>414180028</t>
  </si>
  <si>
    <t>https://ck-modelcars.de/en/minichamps-1-43-antonio-felix-da-costa-bmw-ife18-no28-formula-e-2018-2019-414180028/p-62679/</t>
  </si>
  <si>
    <t>Daimler Benz AG</t>
  </si>
  <si>
    <t>World Champion Netherlands GP Formula 1 1955</t>
  </si>
  <si>
    <t>R072</t>
  </si>
  <si>
    <t>https://ck-modelcars.de/en/brumm-1-43-j-m-fangio-mercedes-benz-w196-no8-world-champion-netherlands-gp-f1-1955-r072/p-26995/</t>
  </si>
  <si>
    <t>Van Diemen RF82</t>
  </si>
  <si>
    <t>British formula Ford 2000 champion 1982 winner Rd. 3 Silverstone</t>
  </si>
  <si>
    <t>547824311</t>
  </si>
  <si>
    <t>https://ck-modelcars.de/en/minichamps-1-43-ayrton-senna-van-diemen-rf82-no11-british-formula-ford-2000-champion-1982-547824311/p-52019/</t>
  </si>
  <si>
    <t>AD38382</t>
  </si>
  <si>
    <t>AD38383</t>
  </si>
  <si>
    <t>AD38384</t>
  </si>
  <si>
    <t>AD38385</t>
  </si>
  <si>
    <t>AD38386</t>
  </si>
  <si>
    <t>AD38387</t>
  </si>
  <si>
    <t>CTLEPP143</t>
  </si>
  <si>
    <t>RAC342</t>
  </si>
  <si>
    <t>S2698</t>
  </si>
  <si>
    <t>SP43005-20A</t>
  </si>
  <si>
    <t>SP43005-20A &amp; SP43005-20B</t>
  </si>
  <si>
    <t>SP43005-20B</t>
  </si>
  <si>
    <t>TTR021</t>
  </si>
  <si>
    <t>TTR023</t>
  </si>
  <si>
    <t>TTR025</t>
  </si>
  <si>
    <t>W83430001</t>
  </si>
  <si>
    <t>W83430007</t>
  </si>
  <si>
    <t>Werk83</t>
  </si>
  <si>
    <t>Código</t>
  </si>
  <si>
    <t>Marca</t>
  </si>
  <si>
    <t>Precio actual</t>
  </si>
  <si>
    <t>check</t>
  </si>
  <si>
    <t>Campeón</t>
  </si>
  <si>
    <t>Comprado</t>
  </si>
  <si>
    <t>Artículo</t>
  </si>
  <si>
    <t>web</t>
  </si>
  <si>
    <t>Wishlist</t>
  </si>
  <si>
    <t>Campeon</t>
  </si>
  <si>
    <t>2022-09-24 13:18:59</t>
  </si>
  <si>
    <t>2022-09-24 14:01:54</t>
  </si>
  <si>
    <t>2022-09-26 0:05:16</t>
  </si>
  <si>
    <t>2022-09-26 16:11:09</t>
  </si>
  <si>
    <t>2022-09-27 17:14:48</t>
  </si>
  <si>
    <t>2022-09-28 19:24:10</t>
  </si>
  <si>
    <t>2022-09-29 22:27:59</t>
  </si>
  <si>
    <t>2022-10-01 22:20:07</t>
  </si>
  <si>
    <t>2022-10-02 21:00:16</t>
  </si>
  <si>
    <t>2022-10-02 21:46:59</t>
  </si>
  <si>
    <t>2022-10-03 12:23:11</t>
  </si>
  <si>
    <t>2022-10-04 12:28:41</t>
  </si>
  <si>
    <t>2022-10-05 16:37:34</t>
  </si>
  <si>
    <t>2022-10-07 17:26:08</t>
  </si>
  <si>
    <t>subió de precio: 1992 Ivan Capelli Ferrari F92A(CK72615)16.15 -&gt; 17.96</t>
  </si>
  <si>
    <t>Se cargaron 0 autos nuevos</t>
  </si>
  <si>
    <t>Revisados 438 autos en 0:06:48.600693</t>
  </si>
  <si>
    <t>bajó de precio: 1992 Ivan Capelli Ferrari F92A(CK72615)17.96 -&gt; 16.15</t>
  </si>
  <si>
    <t>subió de precio: 1980 Gilles Villeneuve Ferrari 312T5(CK72120)22.45 -&gt; 26.95</t>
  </si>
  <si>
    <t>Revisados 438 autos en 0:07:08.636587</t>
  </si>
  <si>
    <t>bajó de precio: 2020 Charles Leclerc Ferrari SF1000(18-36819L1)17.96 -&gt; 13.45</t>
  </si>
  <si>
    <t>bajó de precio: 2020 Sebastian Vettel Ferrari SF1000(18-36819V1)17.96 -&gt; 13.45</t>
  </si>
  <si>
    <t>bajó de precio: 2021 Carlos Sainz jr. Ferrari SF21(18-36828 #55)22.45 -&gt; 13.45</t>
  </si>
  <si>
    <t>bajó de precio: 2021 Charles Leclerc Ferrari SF21(18-36828 #16)22.45 -&gt; 17.96</t>
  </si>
  <si>
    <t>bajó de precio: 2021 Sergio Perez Red Bull Racing RB16B(18-38056 #11)22.45 -&gt; 17.96</t>
  </si>
  <si>
    <t>Revisados 435 autos en 0:07:02.677564</t>
  </si>
  <si>
    <t>Revisados 435 autos en 0:06:56.647636</t>
  </si>
  <si>
    <t>bajó de precio: 1977 Carlos Reutemann Ferrari 312T2(CK72602)16.15 -&gt; 13.45</t>
  </si>
  <si>
    <t>Nuevo auto: 1981 Derek Daly  March 811(S7169)</t>
  </si>
  <si>
    <t>Nuevo auto: 1976 Bob Evans Brabham BT44B(S7096)</t>
  </si>
  <si>
    <t>Nuevo auto: 1992 Ukyō Katayama Venturi Larrousse LC92(S6967)</t>
  </si>
  <si>
    <t>Nuevo auto: 2017 Sacha Fenestraz Dallara F3(MV06)</t>
  </si>
  <si>
    <t>Se cargaron 4 autos nuevos</t>
  </si>
  <si>
    <t>Revisados 439 autos en 0:07:03.931892</t>
  </si>
  <si>
    <t>Se vieron 115 autos de los 120 en la wishlist</t>
  </si>
  <si>
    <t>Se vieron 17 autos de los 72 en la wishlist</t>
  </si>
  <si>
    <t>Revisados 431 autos en 0:06:38.202243</t>
  </si>
  <si>
    <t>Se vieron 114 autos de los 120 en la wishlist</t>
  </si>
  <si>
    <t>Revisados 417 autos en 0:06:30.828979</t>
  </si>
  <si>
    <t>Se vieron 113 autos de los 120 en la wishlist</t>
  </si>
  <si>
    <t>Revisados 411 autos en 0:06:21.457424</t>
  </si>
  <si>
    <t>Se vieron 113 autos de los 117 en la wishlist</t>
  </si>
  <si>
    <t>Se vieron 17 autos de los 72 en la blacklist</t>
  </si>
  <si>
    <t>Revisados 411 autos en 0:06:41.288994</t>
  </si>
  <si>
    <t>subió de precio: 2022 Fernando Alonso Alpine A522(447220314)99.95 -&gt; 119.95</t>
  </si>
  <si>
    <t>Revisados 411 autos en 0:06:44.587951</t>
  </si>
  <si>
    <t>Nuevo auto: 2019 Charles Leclerc Ferrari SF90(18-36815L)</t>
  </si>
  <si>
    <t>Se cargaron 1 autos nuevos</t>
  </si>
  <si>
    <t>Se vieron 112 autos de los 117 en la wishlist</t>
  </si>
  <si>
    <t>Revisados 402 autos en 0:06:25.327338</t>
  </si>
  <si>
    <t>Nuevo auto: 2018 Antonio Felix da Costa BMW iFE.18(414180028)</t>
  </si>
  <si>
    <t>Nuevo auto: 1955 Juan Manuel Fangio Mercedes-Benz W196(R072)</t>
  </si>
  <si>
    <t>Se cargaron 2 autos nuevos</t>
  </si>
  <si>
    <t>Se vieron 97 autos de los 102 en la wishlist</t>
  </si>
  <si>
    <t>Se vieron 16 autos de los 72 en la blacklist</t>
  </si>
  <si>
    <t>Revisados 404 autos en 0:06:40.031939</t>
  </si>
  <si>
    <t>subió de precio: 2022 Pierre Gasly AlphaTauri AT03(417220110)76.46 -&gt; 80.95</t>
  </si>
  <si>
    <t>Nuevo auto: 1982 Ayrton Senna Van Diemen RF82(547824311)</t>
  </si>
  <si>
    <t>subió de precio: 2021 Valtteri Bottas Mercedes-AMG F1 W12 E Performance(410210177)71.96 -&gt; 80.95</t>
  </si>
  <si>
    <t>Se vieron 98 autos de los 102 en la wishlist</t>
  </si>
  <si>
    <t>Revisados 410 autos en 0:07:09.829869</t>
  </si>
  <si>
    <t>subió de precio: 2021 Max Verstappen Red Bull Racing RB16B(413210133)199.95 -&gt; 249.95</t>
  </si>
  <si>
    <t>Revisados 408 autos en 0:09:34.697757</t>
  </si>
  <si>
    <t>Precio pagado</t>
  </si>
  <si>
    <t>2022-10-09 0:28:43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</si>
</sst>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quotePrefix="1"/>
    <xf numFmtId="0" fontId="4" fillId="0" borderId="0" xfId="0" applyFont="1"/>
    <xf numFmtId="164" fontId="0" fillId="0" borderId="0" xfId="0" applyNumberFormat="1"/>
    <xf numFmtId="0" fontId="0" fillId="0" borderId="0" xfId="0"/>
    <xf numFmtId="164" fontId="0" fillId="0" borderId="0" xfId="0" applyNumberFormat="1"/>
  </cellXfs>
  <cellStyles count="2">
    <cellStyle name="Hyperlink" xfId="1" builtinId="8"/>
    <cellStyle name="Normal" xfId="0" builtinId="0"/>
  </cellStyles>
  <dxfs count="23">
    <dxf>
      <font>
        <color rgb="FF92D050"/>
      </font>
    </dxf>
    <dxf>
      <font>
        <color rgb="FFC00000"/>
      </font>
    </dxf>
    <dxf>
      <font>
        <strike val="0"/>
        <outline val="0"/>
        <shadow val="0"/>
        <vertAlign val="baseline"/>
        <sz val="11"/>
        <color theme="0" tint="-0.34998626667073579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0" tint="-0.34998626667073579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0" tint="-0.34998626667073579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0" tint="-0.34998626667073579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0" tint="-0.34998626667073579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0" tint="-0.34998626667073579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0" tint="-0.34998626667073579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0" tint="-0.34998626667073579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0" tint="-0.34998626667073579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0" tint="-0.34998626667073579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0" tint="-0.34998626667073579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0" tint="-0.34998626667073579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0" tint="-0.34998626667073579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0" tint="-0.34998626667073579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0" tint="-0.34998626667073579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yyyy\-mm\-dd\ h:mm:ss"/>
    </dxf>
    <dxf>
      <font>
        <color rgb="FFFF0000"/>
      </font>
    </dxf>
    <dxf>
      <font>
        <color rgb="FF00B050"/>
      </font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M103" totalsRowShown="0" headerRowDxfId="22">
  <autoFilter ref="A1:M103" xr:uid="{00000000-0009-0000-0100-000001000000}"/>
  <sortState xmlns:xlrd2="http://schemas.microsoft.com/office/spreadsheetml/2017/richdata2" ref="A2:M103">
    <sortCondition ref="B1:B103"/>
  </sortState>
  <tableColumns count="13">
    <tableColumn id="1" xr3:uid="{00000000-0010-0000-0000-000001000000}" name="Código"/>
    <tableColumn id="2" xr3:uid="{00000000-0010-0000-0000-000002000000}" name="year">
      <calculatedColumnFormula>_xlfn.XLOOKUP($A2,Todos!$G:$G,Todos!A:A,"No disponible",0,1)</calculatedColumnFormula>
    </tableColumn>
    <tableColumn id="3" xr3:uid="{00000000-0010-0000-0000-000003000000}" name="driver" dataCellStyle="Hyperlink">
      <calculatedColumnFormula>HYPERLINK(_xlfn.XLOOKUP($A2,Todos!$G:$G,Todos!L:L,"No disponible",0),_xlfn.XLOOKUP($A2,Todos!$G:$G,Todos!B:B,"No disponible",0))</calculatedColumnFormula>
    </tableColumn>
    <tableColumn id="4" xr3:uid="{00000000-0010-0000-0000-000004000000}" name="team">
      <calculatedColumnFormula>_xlfn.XLOOKUP($A2,Todos!$G:$G,Todos!C:C,"No disponible",0)</calculatedColumnFormula>
    </tableColumn>
    <tableColumn id="5" xr3:uid="{00000000-0010-0000-0000-000005000000}" name="car">
      <calculatedColumnFormula>_xlfn.XLOOKUP($A2,Todos!$G:$G,Todos!D:D,"No disponible",0)</calculatedColumnFormula>
    </tableColumn>
    <tableColumn id="6" xr3:uid="{00000000-0010-0000-0000-000006000000}" name="series">
      <calculatedColumnFormula>_xlfn.XLOOKUP($A2,Todos!$G:$G,Todos!E:E,"No disponible",0)</calculatedColumnFormula>
    </tableColumn>
    <tableColumn id="7" xr3:uid="{00000000-0010-0000-0000-000007000000}" name="Marca">
      <calculatedColumnFormula>_xlfn.XLOOKUP($A2,Todos!$G:$G,Todos!J:J,"No disponible",0)</calculatedColumnFormula>
    </tableColumn>
    <tableColumn id="8" xr3:uid="{00000000-0010-0000-0000-000008000000}" name="scale">
      <calculatedColumnFormula>_xlfn.XLOOKUP($A2,Todos!$G:$G,Todos!K:K,"No disponible",0)</calculatedColumnFormula>
    </tableColumn>
    <tableColumn id="9" xr3:uid="{00000000-0010-0000-0000-000009000000}" name="Precio actual">
      <calculatedColumnFormula>_xlfn.XLOOKUP($A2,Todos!$G:$G,Todos!H:H,"No disponible",0)</calculatedColumnFormula>
    </tableColumn>
    <tableColumn id="10" xr3:uid="{00000000-0010-0000-0000-00000A000000}" name="currency">
      <calculatedColumnFormula>_xlfn.XLOOKUP($A2,Todos!$G:$G,Todos!I:I,"No disponible",0)</calculatedColumnFormula>
    </tableColumn>
    <tableColumn id="11" xr3:uid="{00000000-0010-0000-0000-00000B000000}" name="check">
      <calculatedColumnFormula>COUNTIF(A:A,A2)</calculatedColumnFormula>
    </tableColumn>
    <tableColumn id="12" xr3:uid="{00000000-0010-0000-0000-00000C000000}" name="Campeón">
      <calculatedColumnFormula>COUNTIF(Campeones!$A$2:$A$22,A2)</calculatedColumnFormula>
    </tableColumn>
    <tableColumn id="13" xr3:uid="{00000000-0010-0000-0000-00000D000000}" name="Comprado">
      <calculatedColumnFormula>COUNTIF('Compra 4-10-22'!$A$2:$A$16,A2)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S376" totalsRowShown="0" headerRowDxfId="19">
  <autoFilter ref="A1:S376" xr:uid="{00000000-0009-0000-0100-000002000000}"/>
  <sortState xmlns:xlrd2="http://schemas.microsoft.com/office/spreadsheetml/2017/richdata2" ref="A2:S376">
    <sortCondition ref="S1:S376"/>
  </sortState>
  <tableColumns count="19">
    <tableColumn id="1" xr3:uid="{00000000-0010-0000-0100-000001000000}" name="Artículo"/>
    <tableColumn id="2" xr3:uid="{00000000-0010-0000-0100-000002000000}" name="web" dataDxfId="18" dataCellStyle="Hyperlink">
      <calculatedColumnFormula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calculatedColumnFormula>
    </tableColumn>
    <tableColumn id="3" xr3:uid="{00000000-0010-0000-0100-000003000000}" name="Wishlist">
      <calculatedColumnFormula>COUNTIF(Wishlist!A:A,Table1[[#This Row],[Artículo]])</calculatedColumnFormula>
    </tableColumn>
    <tableColumn id="8" xr3:uid="{00000000-0010-0000-0100-000008000000}" name="Campeon" dataDxfId="17">
      <calculatedColumnFormula>_xlfn.XLOOKUP(Table1[[#This Row],[Artículo]],Campeones!A:A,Campeones!B:B,"")</calculatedColumnFormula>
    </tableColumn>
    <tableColumn id="4" xr3:uid="{00000000-0010-0000-0100-000004000000}" name="2022-09-24 13:18:59" dataDxfId="16"/>
    <tableColumn id="5" xr3:uid="{00000000-0010-0000-0100-000005000000}" name="2022-09-24 14:01:54" dataDxfId="15"/>
    <tableColumn id="7" xr3:uid="{00000000-0010-0000-0100-000007000000}" name="2022-09-26 0:05:16" dataDxfId="14"/>
    <tableColumn id="6" xr3:uid="{00000000-0010-0000-0100-000006000000}" name="2022-09-26 16:11:09" dataDxfId="13"/>
    <tableColumn id="9" xr3:uid="{00000000-0010-0000-0100-000009000000}" name="2022-09-27 17:14:48" dataDxfId="12"/>
    <tableColumn id="10" xr3:uid="{00000000-0010-0000-0100-00000A000000}" name="2022-09-28 19:24:10" dataDxfId="11"/>
    <tableColumn id="11" xr3:uid="{00000000-0010-0000-0100-00000B000000}" name="2022-09-29 22:27:59" dataDxfId="10"/>
    <tableColumn id="12" xr3:uid="{00000000-0010-0000-0100-00000C000000}" name="2022-10-01 22:20:07" dataDxfId="9"/>
    <tableColumn id="13" xr3:uid="{00000000-0010-0000-0100-00000D000000}" name="2022-10-02 21:00:16" dataDxfId="8"/>
    <tableColumn id="14" xr3:uid="{00000000-0010-0000-0100-00000E000000}" name="2022-10-02 21:46:59" dataDxfId="7"/>
    <tableColumn id="15" xr3:uid="{00000000-0010-0000-0100-00000F000000}" name="2022-10-03 12:23:11" dataDxfId="6"/>
    <tableColumn id="16" xr3:uid="{00000000-0010-0000-0100-000010000000}" name="2022-10-04 12:28:41" dataDxfId="5"/>
    <tableColumn id="17" xr3:uid="{00000000-0010-0000-0100-000011000000}" name="2022-10-05 16:37:34" dataDxfId="4"/>
    <tableColumn id="18" xr3:uid="{00000000-0010-0000-0100-000012000000}" name="2022-10-07 17:26:08" dataDxfId="3"/>
    <tableColumn id="19" xr3:uid="{7E8457B5-D53E-4BA9-AA6B-46C142E0DE4F}" name="2022-10-09 0:28:43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k-modelcars.de/en/altaya-1-43-piers-courage-de-tomaso-505-no24-formula-1-1970-ck76007/p-76007/" TargetMode="External"/><Relationship Id="rId299" Type="http://schemas.openxmlformats.org/officeDocument/2006/relationships/hyperlink" Target="https://ck-modelcars.de/en/minichamps-1-43-max-verstappen-red-bull-rb12-no33-3rd-brazil-gp-formula-1-2016-417161233/p-38280/" TargetMode="External"/><Relationship Id="rId21" Type="http://schemas.openxmlformats.org/officeDocument/2006/relationships/hyperlink" Target="https://ck-modelcars.de/en/altaya-1-43-niki-lauda-ferrari-312t2-no11-world-champion-formula-1-1977-ck72130/p-72130/" TargetMode="External"/><Relationship Id="rId63" Type="http://schemas.openxmlformats.org/officeDocument/2006/relationships/hyperlink" Target="https://ck-modelcars.de/en/brumm-1-43-j-m-fangio-mercedes-benz-w196-no1-4th-british-gp-f1-world-champion-1954-r325-ch/p-71893/" TargetMode="External"/><Relationship Id="rId159" Type="http://schemas.openxmlformats.org/officeDocument/2006/relationships/hyperlink" Target="https://ck-modelcars.de/en/gp-replicas-1-43-patrick-depailler-tyrrell-p34-six-wheels-no4-formula-1-1977-gp43-018b/p-72778/" TargetMode="External"/><Relationship Id="rId324" Type="http://schemas.openxmlformats.org/officeDocument/2006/relationships/hyperlink" Target="https://ck-modelcars.de/en/ixo-1-43-richard-verschoor-dallara-f3-mp-motorsport-no21-winner-macau-gp-f3-2019-gtm145/p-70268/" TargetMode="External"/><Relationship Id="rId366" Type="http://schemas.openxmlformats.org/officeDocument/2006/relationships/hyperlink" Target="https://ck-modelcars.de/en/minichamps-1-43-norris-no4-ricciardo-no3-2-car-set-mclaren-monaco-gp-formula-1-2021-447210304/p-75816/" TargetMode="External"/><Relationship Id="rId170" Type="http://schemas.openxmlformats.org/officeDocument/2006/relationships/hyperlink" Target="https://ck-modelcars.de/en/altaya-1-43-riccardo-patrese-arrows-a1b-no29-formula-1-1979-ck53302/p-53302/" TargetMode="External"/><Relationship Id="rId226" Type="http://schemas.openxmlformats.org/officeDocument/2006/relationships/hyperlink" Target="https://ck-modelcars.de/en/minichamps-1-43-ayrton-senna-mclaren-mp4-5-no1-formula-1-1989-540894301/p-35646/" TargetMode="External"/><Relationship Id="rId268" Type="http://schemas.openxmlformats.org/officeDocument/2006/relationships/hyperlink" Target="https://ck-modelcars.de/en/altaya-1-43-ricardo-zonta-bar-002-no23-italy-gp-formula-1-2000-ck51585/p-51585/" TargetMode="External"/><Relationship Id="rId32" Type="http://schemas.openxmlformats.org/officeDocument/2006/relationships/hyperlink" Target="https://ck-modelcars.de/en/altaya-1-43-michael-schumacher-ferrari-f310-no1-formula-1-1996-ck46973/p-72129/" TargetMode="External"/><Relationship Id="rId74" Type="http://schemas.openxmlformats.org/officeDocument/2006/relationships/hyperlink" Target="https://ck-modelcars.de/en/altaya-1-43-peter-collins-ferrari-d50-no2-german-gp-formula-1-1956-ck72114/p-72114/" TargetMode="External"/><Relationship Id="rId128" Type="http://schemas.openxmlformats.org/officeDocument/2006/relationships/hyperlink" Target="https://ck-modelcars.de/en/spark-1-43-howden-ganley-iso-marlboro-ir2-no25-6th-canada-gp-formula-1-1973-s7575/p-74420/" TargetMode="External"/><Relationship Id="rId335" Type="http://schemas.openxmlformats.org/officeDocument/2006/relationships/hyperlink" Target="https://ck-modelcars.de/en/bburago-1-43-s-vettel-ferrari-sf1000-no5-1000th-gp-ferrari-tuscan-gp-f1-2020-18-36819no5/p-67773/" TargetMode="External"/><Relationship Id="rId377" Type="http://schemas.openxmlformats.org/officeDocument/2006/relationships/hyperlink" Target="https://ck-modelcars.de/en/bburago-1-43-lewis-hamilton-mercedes-amg-f1-w12-no44-formula-1-2021-18-38038-no44/p-73639/" TargetMode="External"/><Relationship Id="rId5" Type="http://schemas.openxmlformats.org/officeDocument/2006/relationships/hyperlink" Target="https://ck-modelcars.de/en/brumm-1-43-jm-fangio-ferrari-d50-no1-winner-british-gp-f1-world-champion-1956-r076/p-2766/" TargetMode="External"/><Relationship Id="rId181" Type="http://schemas.openxmlformats.org/officeDocument/2006/relationships/hyperlink" Target="https://ck-modelcars.de/en/brumm-1-43-gilles-villeneuve-ferrari-126ck-no27-duel-with-f-104-istrana-1981-r646-ch/p-59786/" TargetMode="External"/><Relationship Id="rId237" Type="http://schemas.openxmlformats.org/officeDocument/2006/relationships/hyperlink" Target="https://ck-modelcars.de/en/gp-replicas-1-43-alain-prost-ferrari-642-no27-formula-1-1991-gp43-030a/p-77205/" TargetMode="External"/><Relationship Id="rId402" Type="http://schemas.openxmlformats.org/officeDocument/2006/relationships/hyperlink" Target="https://ck-modelcars.de/en/bburago-1-43-valtteri-bottas-mercedes-amg-f1-w12-no77-formula-1-2021-18-38058-no77/p-73763/" TargetMode="External"/><Relationship Id="rId279" Type="http://schemas.openxmlformats.org/officeDocument/2006/relationships/hyperlink" Target="https://ck-modelcars.de/en/minichamps-1-43-l-hamilton-dallara-f302-no35-winner-norisring-f3-euro-series-2004-410040335/p-58398/" TargetMode="External"/><Relationship Id="rId43" Type="http://schemas.openxmlformats.org/officeDocument/2006/relationships/hyperlink" Target="https://ck-modelcars.de/en/bburago-1-43-carlos-sainz-jr-ferrari-sf21-no55-formula-1-2021-18-36828-no55/p-72732/" TargetMode="External"/><Relationship Id="rId139" Type="http://schemas.openxmlformats.org/officeDocument/2006/relationships/hyperlink" Target="https://ck-modelcars.de/en/spark-1-43-leo-kinnunen-surtees-ts16-no23-swedish-gp-formula-1-1974-s9654/p-71394/" TargetMode="External"/><Relationship Id="rId290" Type="http://schemas.openxmlformats.org/officeDocument/2006/relationships/hyperlink" Target="https://ck-modelcars.de/en/altaya-1-43-sebastian-vettel-toro-rosso-str3-no15-winner-italian-gp-formula-1-2008-ck69020/p-69020/" TargetMode="External"/><Relationship Id="rId304" Type="http://schemas.openxmlformats.org/officeDocument/2006/relationships/hyperlink" Target="https://ck-modelcars.de/en/minichamps-1-43-gary-paffett-venturi-vfe05-no17-formula-e-season-2018-19-414180017/p-58214/" TargetMode="External"/><Relationship Id="rId346" Type="http://schemas.openxmlformats.org/officeDocument/2006/relationships/hyperlink" Target="https://ck-modelcars.de/en/minichamps-1-43-m-verstappen-red-bull-rb16-no33-winner-abu-dhabi-formula-1-2020-410201733/p-77284/" TargetMode="External"/><Relationship Id="rId388" Type="http://schemas.openxmlformats.org/officeDocument/2006/relationships/hyperlink" Target="https://ck-modelcars.de/en/minichamps-1-43-nicholas-latifi-williams-fw43b-no6-bahrain-gp-formula-1-2021-417210106/p-76551/" TargetMode="External"/><Relationship Id="rId85" Type="http://schemas.openxmlformats.org/officeDocument/2006/relationships/hyperlink" Target="https://ck-modelcars.de/en/brumm-1-43-wolfgang-von-trips-ferrari-156-f1-no4-italy-gp-formula-1-1961-r640/p-53020/" TargetMode="External"/><Relationship Id="rId150" Type="http://schemas.openxmlformats.org/officeDocument/2006/relationships/hyperlink" Target="https://ck-modelcars.de/en/spark-1-43-mario-andretti-parnelli-vpj4-no27-6th-south-african-gp-formula-1-1976-s1893/p-71548/" TargetMode="External"/><Relationship Id="rId192" Type="http://schemas.openxmlformats.org/officeDocument/2006/relationships/hyperlink" Target="https://ck-modelcars.de/en/altaya-1-43-mario-andretti-ferrari-126c2-no28-3rd-italian-gp-formula-1-1982-ck58282/p-58282/" TargetMode="External"/><Relationship Id="rId206" Type="http://schemas.openxmlformats.org/officeDocument/2006/relationships/hyperlink" Target="https://ck-modelcars.de/en/spark-1-43-michele-alboreto-tyrrell-011b-no3-winner-united-states-east-gp-formula-1-1983-s7286/p-71551/" TargetMode="External"/><Relationship Id="rId413" Type="http://schemas.openxmlformats.org/officeDocument/2006/relationships/hyperlink" Target="https://ck-modelcars.de/en/minichamps-1-43-esteban-ocon-alpine-a522-no31-bahrain-gp-formula-1-2022-447220131/p-76588/" TargetMode="External"/><Relationship Id="rId248" Type="http://schemas.openxmlformats.org/officeDocument/2006/relationships/hyperlink" Target="https://ck-modelcars.de/en/minichamps-1-43-m-alboreto-benetton-b193b-f1-testing-barcelona-december-1993-417930099/p-58217/" TargetMode="External"/><Relationship Id="rId12" Type="http://schemas.openxmlformats.org/officeDocument/2006/relationships/hyperlink" Target="https://ck-modelcars.de/en/altaya-1-43-john-surtees-ferrari-158-no7-formula-1-world-champion-1964-ck72118/p-72118/" TargetMode="External"/><Relationship Id="rId108" Type="http://schemas.openxmlformats.org/officeDocument/2006/relationships/hyperlink" Target="https://ck-modelcars.de/en/altaya-1-43-graham-hill-lotus-49b-no9-winner-monaco-gp-formula-1-world-champion-1968-ck69016/p-69016/" TargetMode="External"/><Relationship Id="rId315" Type="http://schemas.openxmlformats.org/officeDocument/2006/relationships/hyperlink" Target="https://ck-modelcars.de/en/minichamps-1-43-mick-schumacher-dallara-f317-no4-formula-3-champion-2018-517184304/p-58399/" TargetMode="External"/><Relationship Id="rId357" Type="http://schemas.openxmlformats.org/officeDocument/2006/relationships/hyperlink" Target="https://ck-modelcars.de/en/looksmart-1-43-sebastian-vettel-ferrari-sf1000-no5-3rd-turkish-gp-formula-1-2020-lsf1033/p-69095/" TargetMode="External"/><Relationship Id="rId54" Type="http://schemas.openxmlformats.org/officeDocument/2006/relationships/hyperlink" Target="https://ck-modelcars.de/en/minichamps-1-43-verstappen-no33-perez-no11-2-car-set-red-bull-racing-rb16b-formula-1-2021-413211133/p-73695/" TargetMode="External"/><Relationship Id="rId96" Type="http://schemas.openxmlformats.org/officeDocument/2006/relationships/hyperlink" Target="https://ck-modelcars.de/en/tecnomodel-1-43-lorenzo-bandini-ferrari-512-no4-4th-italian-gp-formula-1-1965-tm43-011a-tm43-11a/p-75338/" TargetMode="External"/><Relationship Id="rId161" Type="http://schemas.openxmlformats.org/officeDocument/2006/relationships/hyperlink" Target="https://ck-modelcars.de/en/spark-1-43-nelson-piquet-mclaren-m23-no29-austria-gp-formula-1-1978-s5747/p-69657/" TargetMode="External"/><Relationship Id="rId217" Type="http://schemas.openxmlformats.org/officeDocument/2006/relationships/hyperlink" Target="https://ck-modelcars.de/en/altaya-1-43-nelson-piquet-williams-fw11b-no6-formula-1-world-champion-1987-ck69019/p-69019/" TargetMode="External"/><Relationship Id="rId399" Type="http://schemas.openxmlformats.org/officeDocument/2006/relationships/hyperlink" Target="https://ck-modelcars.de/en/minichamps-1-43-s-perez-red-bull-racing-rb16b-no11-emilia-romagna-gp-formula-1-2021-413210111/p-73145/" TargetMode="External"/><Relationship Id="rId259" Type="http://schemas.openxmlformats.org/officeDocument/2006/relationships/hyperlink" Target="https://ck-modelcars.de/en/spark-1-43-olivier-panis-ligier-js41-no26-2nd-australian-gp-formula-1-1995-s7407/p-56267/" TargetMode="External"/><Relationship Id="rId424" Type="http://schemas.openxmlformats.org/officeDocument/2006/relationships/hyperlink" Target="https://ck-modelcars.de/en/spark-1-43-uky-katayama-venturi-larrousse-lc92-no30-south-africa-gp-1992-s6967/p-78684/" TargetMode="External"/><Relationship Id="rId23" Type="http://schemas.openxmlformats.org/officeDocument/2006/relationships/hyperlink" Target="https://ck-modelcars.de/en/brumm-1-43-jody-scheckter-ferrari-312-t4-no11-world-champion-gp-monaco-formula-1-1979-r513/p-20696/" TargetMode="External"/><Relationship Id="rId119" Type="http://schemas.openxmlformats.org/officeDocument/2006/relationships/hyperlink" Target="https://ck-modelcars.de/en/altaya-1-43-emerson-fittipaldi-lotus-72d-no8-germany-gp-formula-1-1971-ck26177/p-26177/" TargetMode="External"/><Relationship Id="rId270" Type="http://schemas.openxmlformats.org/officeDocument/2006/relationships/hyperlink" Target="https://ck-modelcars.de/en/minichamps-1-43-fernando-alonso-minardi-ps01-no21-german-gp-formula-1-2001-413011221/p-56160/" TargetMode="External"/><Relationship Id="rId326" Type="http://schemas.openxmlformats.org/officeDocument/2006/relationships/hyperlink" Target="https://ck-modelcars.de/en/ixo-1-43-sophia-floersch-dallara-f3-hwa-racelab-no18-macau-gp-formula-3-2019-gtm146/p-70269/" TargetMode="External"/><Relationship Id="rId65" Type="http://schemas.openxmlformats.org/officeDocument/2006/relationships/hyperlink" Target="https://ck-modelcars.de/en/brumm-1-43-karl-kling-mercedes-w196c-no4-test-avus-formula-1-1954-r326/p-46522/" TargetMode="External"/><Relationship Id="rId130" Type="http://schemas.openxmlformats.org/officeDocument/2006/relationships/hyperlink" Target="https://ck-modelcars.de/en/spark-1-43-jody-scheckter-mclaren-m23-no30-british-gp-formula-1-1973-s5736/p-67377/" TargetMode="External"/><Relationship Id="rId368" Type="http://schemas.openxmlformats.org/officeDocument/2006/relationships/hyperlink" Target="https://ck-modelcars.de/en/minichamps-1-43-george-russell-williams-fw43b-no63-bahrain-gp-formula-1-2021-447210163/p-75820/" TargetMode="External"/><Relationship Id="rId172" Type="http://schemas.openxmlformats.org/officeDocument/2006/relationships/hyperlink" Target="https://ck-modelcars.de/en/brumm-1-43-g-villeneuve-ferrari-312-t4-test-car-no12-winner-gp-usa-west-f1-1979-r578b-ch/p-24506/" TargetMode="External"/><Relationship Id="rId228" Type="http://schemas.openxmlformats.org/officeDocument/2006/relationships/hyperlink" Target="https://ck-modelcars.de/en/altaya-1-43-nelson-piquet-benetton-ford-b190-no20-winner-japan-gp-formula-1-1990-ck29128/p-29128/" TargetMode="External"/><Relationship Id="rId281" Type="http://schemas.openxmlformats.org/officeDocument/2006/relationships/hyperlink" Target="https://ck-modelcars.de/en/ixo-1-43-michael-schumacher-ferrari-f2005-no1-bahrain-gp-formula-1-2005-ms-f2005-05a/p-71849/" TargetMode="External"/><Relationship Id="rId337" Type="http://schemas.openxmlformats.org/officeDocument/2006/relationships/hyperlink" Target="https://ck-modelcars.de/en/ixo-1-43-oscar-piastri-dallara-g319-no1-barcelona-gp-formula-3-champion-2020-gtm150/p-71653/" TargetMode="External"/><Relationship Id="rId34" Type="http://schemas.openxmlformats.org/officeDocument/2006/relationships/hyperlink" Target="https://ck-modelcars.de/en/ixo-1-43-m-schumacher-ferrari-f1-2000-no3-winner-european-gp-f1-world-champion-2000-ms-f1-2000-00a/p-70199/" TargetMode="External"/><Relationship Id="rId76" Type="http://schemas.openxmlformats.org/officeDocument/2006/relationships/hyperlink" Target="https://ck-modelcars.de/en/altaya-1-43-mike-hawthorn-ferrari-246-no16-world-champion-formula-1-1958-ck72132/p-72132/" TargetMode="External"/><Relationship Id="rId141" Type="http://schemas.openxmlformats.org/officeDocument/2006/relationships/hyperlink" Target="https://ck-modelcars.de/en/altaya-1-43-jacques-laffite-williams-fw04-no21-formula-1-1975-ck76011/p-76011/" TargetMode="External"/><Relationship Id="rId379" Type="http://schemas.openxmlformats.org/officeDocument/2006/relationships/hyperlink" Target="https://ck-modelcars.de/en/minichamps-1-43-l-hamilton-mercedes-amg-f1-w12-no44-100th-pole-position-spanish-gp-formula-1-2021-410210444/p-76303/" TargetMode="External"/><Relationship Id="rId7" Type="http://schemas.openxmlformats.org/officeDocument/2006/relationships/hyperlink" Target="https://ck-modelcars.de/en/brumm-1-43-j-m-fangio-ferrari-d50-no1-winner-british-gp-f1-world-champion-1956-r076-ch/p-48797/" TargetMode="External"/><Relationship Id="rId183" Type="http://schemas.openxmlformats.org/officeDocument/2006/relationships/hyperlink" Target="https://ck-modelcars.de/en/brumm-1-43-gilles-villeneuve-ferrari-126ck-no27-3rd-canada-gp-formula-1-1981-round-57-63-r438-ch/p-46511/" TargetMode="External"/><Relationship Id="rId239" Type="http://schemas.openxmlformats.org/officeDocument/2006/relationships/hyperlink" Target="https://ck-modelcars.de/en/altaya-1-43-ayrton-senna-mclaren-mp4-7-no1-germany-gp-formula-1-1992-ck30536/p-30536/" TargetMode="External"/><Relationship Id="rId390" Type="http://schemas.openxmlformats.org/officeDocument/2006/relationships/hyperlink" Target="https://ck-modelcars.de/en/minichamps-1-43-pierre-gasly-alpha-tauri-at02-no10-bahrain-gp-formula-1-2021-417210110/p-73529/" TargetMode="External"/><Relationship Id="rId404" Type="http://schemas.openxmlformats.org/officeDocument/2006/relationships/hyperlink" Target="https://ck-modelcars.de/en/minichamps-1-43-yuki-tsunoda-alpha-tauri-at02-no22-bahrain-gp-formula-1-2021-417210122/p-73528/" TargetMode="External"/><Relationship Id="rId250" Type="http://schemas.openxmlformats.org/officeDocument/2006/relationships/hyperlink" Target="https://ck-modelcars.de/en/altaya-1-43-gerhard-berger-ferrari-412t1-no28-formula-1-1994-ck72119/p-72119/" TargetMode="External"/><Relationship Id="rId292" Type="http://schemas.openxmlformats.org/officeDocument/2006/relationships/hyperlink" Target="https://ck-modelcars.de/en/altaya-1-43-bruno-senna-hrt-f110-no21-brazilian-gp-formula-1-2010-ck32516/p-59165/" TargetMode="External"/><Relationship Id="rId306" Type="http://schemas.openxmlformats.org/officeDocument/2006/relationships/hyperlink" Target="https://ck-modelcars.de/en/minichamps-1-43-mitch-evans-jaguar-i-type-iii-no20-formula-e-season-5-2018-19-414180020/p-58213/" TargetMode="External"/><Relationship Id="rId45" Type="http://schemas.openxmlformats.org/officeDocument/2006/relationships/hyperlink" Target="https://ck-modelcars.de/en/bburago-1-43-m-verstappen-red-bull-rb16b-no33-abu-dhabi-gp-formula-1-world-champion-2021-18-38056-no33/p-78062/" TargetMode="External"/><Relationship Id="rId87" Type="http://schemas.openxmlformats.org/officeDocument/2006/relationships/hyperlink" Target="https://ck-modelcars.de/en/spark-1-43-graham-hill-lotus-18-21-no12-3rd-mallory-park-1962-s7455/p-72495/" TargetMode="External"/><Relationship Id="rId110" Type="http://schemas.openxmlformats.org/officeDocument/2006/relationships/hyperlink" Target="https://ck-modelcars.de/en/spark-1-43-ludovico-scarfiotti-cooper-t86b-no6-4th-monaco-gp-formula-1-1968-s6983/p-69148/" TargetMode="External"/><Relationship Id="rId348" Type="http://schemas.openxmlformats.org/officeDocument/2006/relationships/hyperlink" Target="https://ck-modelcars.de/en/minichamps-1-43-n-huelkenberg-racing-point-rp20-no27-70th-anniversary-gp-formula-1-2020-417200527/p-72945/" TargetMode="External"/><Relationship Id="rId152" Type="http://schemas.openxmlformats.org/officeDocument/2006/relationships/hyperlink" Target="https://ck-modelcars.de/en/true-scale-1-43-v-brambilla-march-761-no9-german-gp-formula-1-1976-beta-team-march-tsm154332/p-27669/" TargetMode="External"/><Relationship Id="rId194" Type="http://schemas.openxmlformats.org/officeDocument/2006/relationships/hyperlink" Target="https://ck-modelcars.de/en/brumm-1-43-g-villeneuve-ferrari-126c2-no27-2nd-san-marino-gp-formula-1-1982-r267-ch/p-26463/" TargetMode="External"/><Relationship Id="rId208" Type="http://schemas.openxmlformats.org/officeDocument/2006/relationships/hyperlink" Target="https://ck-modelcars.de/en/spark-1-43-emerson-fittipaldi-spirit-101-test-car-brazilian-1984-s3925/p-76847/" TargetMode="External"/><Relationship Id="rId415" Type="http://schemas.openxmlformats.org/officeDocument/2006/relationships/hyperlink" Target="https://ck-modelcars.de/en/minichamps-1-43-fernando-alonso-alpine-a522-no14-bahrain-gp-formula-1-2022-447220114/p-76589/" TargetMode="External"/><Relationship Id="rId261" Type="http://schemas.openxmlformats.org/officeDocument/2006/relationships/hyperlink" Target="https://ck-modelcars.de/en/altaya-1-43-eddie-irvine-ferrari-f310b-no6-formula-1-1997-ck72124/p-72124/" TargetMode="External"/><Relationship Id="rId14" Type="http://schemas.openxmlformats.org/officeDocument/2006/relationships/hyperlink" Target="https://ck-modelcars.de/en/brumm-1-43-john-surtees-ferrari-158-no7-winner-german-gp-formula-1-world-champion-1964-r290b-ch/p-74640/" TargetMode="External"/><Relationship Id="rId56" Type="http://schemas.openxmlformats.org/officeDocument/2006/relationships/hyperlink" Target="https://ck-modelcars.de/en/brumm-1-43-jose-froilan-gonzalez-ferrari-375-no12-winner-british-gp-formula-1-1951-r191b-ch/p-73274/" TargetMode="External"/><Relationship Id="rId317" Type="http://schemas.openxmlformats.org/officeDocument/2006/relationships/hyperlink" Target="https://ck-modelcars.de/en/minichamps-1-43-max-verstappen-red-bull-racing-rb14-no33-formula-1-2018-410180033/p-52923/" TargetMode="External"/><Relationship Id="rId359" Type="http://schemas.openxmlformats.org/officeDocument/2006/relationships/hyperlink" Target="https://ck-modelcars.de/en/looksmart-1-43-c-leclerc-ferrari-sf1000-no16-1000th-gp-ferrari-toskana-gp-f1-2020-lsf1031/p-67388/" TargetMode="External"/><Relationship Id="rId98" Type="http://schemas.openxmlformats.org/officeDocument/2006/relationships/hyperlink" Target="https://ck-modelcars.de/en/spark-1-43-jackie-stewart-matra-ms5-no24-4th-gp-de-pau-formula-2-1966-sf181/p-65121/" TargetMode="External"/><Relationship Id="rId121" Type="http://schemas.openxmlformats.org/officeDocument/2006/relationships/hyperlink" Target="https://ck-modelcars.de/en/altaya-1-43-ronnie-peterson-march-711-no17-2nd-monaco-gp-formula-1-1971-ck47288/p-47288/" TargetMode="External"/><Relationship Id="rId163" Type="http://schemas.openxmlformats.org/officeDocument/2006/relationships/hyperlink" Target="https://ck-modelcars.de/en/altaya-1-43-patrick-depailler-tyrell-008-no4-formula-1-1978-ck76686/p-76686/" TargetMode="External"/><Relationship Id="rId219" Type="http://schemas.openxmlformats.org/officeDocument/2006/relationships/hyperlink" Target="https://ck-modelcars.de/en/altaya-1-43-ayrton-senna-lotus-99t-no12-winner-monaco-gp-formula-1-1987-ck51581/p-51581/" TargetMode="External"/><Relationship Id="rId370" Type="http://schemas.openxmlformats.org/officeDocument/2006/relationships/hyperlink" Target="https://ck-modelcars.de/en/minichamps-1-43-lance-stroll-aston-martin-amr21-no18-bahrain-gp-formula-1-2021-417210118/p-75118/" TargetMode="External"/><Relationship Id="rId230" Type="http://schemas.openxmlformats.org/officeDocument/2006/relationships/hyperlink" Target="https://ck-modelcars.de/en/altaya-1-43-roberto-moreno-jordan-ford-191-no32-italy-gp-formula-1-1991-ck25367/p-25367/" TargetMode="External"/><Relationship Id="rId25" Type="http://schemas.openxmlformats.org/officeDocument/2006/relationships/hyperlink" Target="https://ck-modelcars.de/en/altaya-1-43-jody-scheckter-ferrari-312t4-no11-world-champion-formula-1-1979-ck47016/p-72142/" TargetMode="External"/><Relationship Id="rId67" Type="http://schemas.openxmlformats.org/officeDocument/2006/relationships/hyperlink" Target="https://ck-modelcars.de/en/altaya-1-43-mike-hawthorn-ferrari-553-no38-winner-spanish-gp-formula-1-1954-ck72111/p-72111/" TargetMode="External"/><Relationship Id="rId272" Type="http://schemas.openxmlformats.org/officeDocument/2006/relationships/hyperlink" Target="https://ck-modelcars.de/en/minichamps-1-43-lewis-hamilton-dallara-mugen-f302-no27-macau-gp-2003-410030327/p-58111/" TargetMode="External"/><Relationship Id="rId328" Type="http://schemas.openxmlformats.org/officeDocument/2006/relationships/hyperlink" Target="https://ck-modelcars.de/en/minichamps-1-43-m-verstappen-red-bull-rb15-no33-winner-brazil-gp-f1-2019-410191933/p-77760/" TargetMode="External"/><Relationship Id="rId132" Type="http://schemas.openxmlformats.org/officeDocument/2006/relationships/hyperlink" Target="https://ck-modelcars.de/en/spark-1-43-dave-charlton-mclaren-m23-no23-south-african-gp-formula-1-1974-s5737/p-71393/" TargetMode="External"/><Relationship Id="rId174" Type="http://schemas.openxmlformats.org/officeDocument/2006/relationships/hyperlink" Target="https://ck-modelcars.de/en/altaya-1-43-jody-scheckter-ferrari-312t3-no11-formula-1-world-champion-1979-ck71469/p-71469/" TargetMode="External"/><Relationship Id="rId381" Type="http://schemas.openxmlformats.org/officeDocument/2006/relationships/hyperlink" Target="https://ck-modelcars.de/en/spark-1-43-l-hamilton-mercedes-amg-f1-w12-no44-winner-spanish-gp-formula-1-2021-s7675/p-72919/" TargetMode="External"/><Relationship Id="rId241" Type="http://schemas.openxmlformats.org/officeDocument/2006/relationships/hyperlink" Target="https://ck-modelcars.de/en/minichamps-1-43-ayrton-senna-mclaren-mp4-7-no1-formula-1-1992-540924301/p-39629/" TargetMode="External"/><Relationship Id="rId36" Type="http://schemas.openxmlformats.org/officeDocument/2006/relationships/hyperlink" Target="https://ck-modelcars.de/en/altaya-1-43-michael-schumacher-ferrari-f2002-no1-world-champion-formula-1-2002-ck32398/p-72145/" TargetMode="External"/><Relationship Id="rId283" Type="http://schemas.openxmlformats.org/officeDocument/2006/relationships/hyperlink" Target="https://ck-modelcars.de/en/altaya-1-43-rubens-barrichello-honda-ra106-no11-italy-gp-formula-1-2006-ck25877/p-25877/" TargetMode="External"/><Relationship Id="rId339" Type="http://schemas.openxmlformats.org/officeDocument/2006/relationships/hyperlink" Target="https://ck-modelcars.de/en/minichamps-1-43-v-bottas-mercedes-amg-f1-w11-no77-launch-spec-formula-1-2020-410200077/p-70128/" TargetMode="External"/><Relationship Id="rId78" Type="http://schemas.openxmlformats.org/officeDocument/2006/relationships/hyperlink" Target="https://ck-modelcars.de/en/altaya-1-43-mike-hawthorne-ferrari-f246-no4-world-champion-formula-1-1958-ck48555/p-48555/" TargetMode="External"/><Relationship Id="rId101" Type="http://schemas.openxmlformats.org/officeDocument/2006/relationships/hyperlink" Target="https://ck-modelcars.de/en/altaya-1-43-lorenzo-bandini-ferrari-246-no16-2nd-monaco-gp-formula-1-1966-ck72106/p-72106/" TargetMode="External"/><Relationship Id="rId143" Type="http://schemas.openxmlformats.org/officeDocument/2006/relationships/hyperlink" Target="https://ck-modelcars.de/en/minichamps-1-43-jochen-mass-mclaren-m23-no2-formula-1-1975-530754302/p-57780/" TargetMode="External"/><Relationship Id="rId185" Type="http://schemas.openxmlformats.org/officeDocument/2006/relationships/hyperlink" Target="https://ck-modelcars.de/en/brumm-1-43-g-villeneuve-ferrari-126ck-no27-gp-monaco-formula-1-1981-r367-ch/p-24502/" TargetMode="External"/><Relationship Id="rId350" Type="http://schemas.openxmlformats.org/officeDocument/2006/relationships/hyperlink" Target="https://ck-modelcars.de/en/minichamps-1-43-valtteri-bottas-mercedes-amg-f1-w11-no77-2nd-tuscan-gp-f1-2020-410200977/p-71828/" TargetMode="External"/><Relationship Id="rId406" Type="http://schemas.openxmlformats.org/officeDocument/2006/relationships/hyperlink" Target="https://ck-modelcars.de/en/minichamps-1-43-y-tsunoda-alphatauri-at02-no22-azerbaijan-gp-f1-2021-417210722/p-77759/" TargetMode="External"/><Relationship Id="rId9" Type="http://schemas.openxmlformats.org/officeDocument/2006/relationships/hyperlink" Target="https://ck-modelcars.de/en/brumm-1-43-phil-hill-ferrari-156-no2-winner-italian-gp-formula-1-world-champion-1961-r639-ch/p-73271/" TargetMode="External"/><Relationship Id="rId210" Type="http://schemas.openxmlformats.org/officeDocument/2006/relationships/hyperlink" Target="https://ck-modelcars.de/en/gp-replicas-1-43-alain-prost-mclaren-mp4-2-no7-formula-1-1984-gp43-017b/p-73539/" TargetMode="External"/><Relationship Id="rId392" Type="http://schemas.openxmlformats.org/officeDocument/2006/relationships/hyperlink" Target="https://ck-modelcars.de/en/minichamps-1-43-pierre-gasly-alpha-tauri-at02-no10-bahrain-gp-formula-1-2021-447210110/p-72498/" TargetMode="External"/><Relationship Id="rId252" Type="http://schemas.openxmlformats.org/officeDocument/2006/relationships/hyperlink" Target="https://ck-modelcars.de/en/altaya-1-43-ayrton-senna-williams-fw16-no2-brazil-gp-formula-1-1994-ck33067/p-33067/" TargetMode="External"/><Relationship Id="rId294" Type="http://schemas.openxmlformats.org/officeDocument/2006/relationships/hyperlink" Target="https://ck-modelcars.de/en/altaya-1-43-bruno-senna-lotus-renault-r31-no9-italian-gp-formula-1-2011-ck31271/p-59164/" TargetMode="External"/><Relationship Id="rId308" Type="http://schemas.openxmlformats.org/officeDocument/2006/relationships/hyperlink" Target="https://ck-modelcars.de/en/minichamps-1-43-oliver-rowland-nissan-im01-no22-formula-e-season-5-2018-19-414180022/p-57771/" TargetMode="External"/><Relationship Id="rId47" Type="http://schemas.openxmlformats.org/officeDocument/2006/relationships/hyperlink" Target="https://ck-modelcars.de/en/minichamps-1-43-m-verstappen-red-bull-rb16b-no33-winner-french-gp-f1-world-champion-2021-410210833/p-78064/" TargetMode="External"/><Relationship Id="rId89" Type="http://schemas.openxmlformats.org/officeDocument/2006/relationships/hyperlink" Target="https://ck-modelcars.de/en/spark-1-43-tim-mayer-cooper-t53-no23-united-states-gp-formula-1-1962-s8067/p-72496/" TargetMode="External"/><Relationship Id="rId112" Type="http://schemas.openxmlformats.org/officeDocument/2006/relationships/hyperlink" Target="https://ck-modelcars.de/en/altaya-1-43-jackie-stewart-matra-ms10-no7-winner-south-african-gp-formula-1-world-champion-1969-ck69017/p-69017/" TargetMode="External"/><Relationship Id="rId154" Type="http://schemas.openxmlformats.org/officeDocument/2006/relationships/hyperlink" Target="https://ck-modelcars.de/en/altaya-1-43-alan-jones-shadow-dn8-no17-formula-1-1977-ck76018/p-76018/" TargetMode="External"/><Relationship Id="rId361" Type="http://schemas.openxmlformats.org/officeDocument/2006/relationships/hyperlink" Target="https://ck-modelcars.de/en/minichamps-1-43-hamilton-mercedes-amg-f1-w11-no44-91st-win-eifel-gp-formula-1-2020-413201144/p-71061/" TargetMode="External"/><Relationship Id="rId196" Type="http://schemas.openxmlformats.org/officeDocument/2006/relationships/hyperlink" Target="https://ck-modelcars.de/en/brumm-1-43-gilles-villeneuve-ferrari-126c2-no27-usa-gp-long-beach-formula-1-1982-r272-ch/p-46543/" TargetMode="External"/><Relationship Id="rId417" Type="http://schemas.openxmlformats.org/officeDocument/2006/relationships/hyperlink" Target="https://ck-modelcars.de/en/minichamps-1-43-pierre-gasly-alphatauri-at03-no10-bahrain-gp-formula-1-2022-447220110/p-77335/" TargetMode="External"/><Relationship Id="rId16" Type="http://schemas.openxmlformats.org/officeDocument/2006/relationships/hyperlink" Target="https://ck-modelcars.de/en/altaya-1-43-emerson-fittipaldi-lotus-72d-no8-world-champion-formula-1-1972-ck36330/p-36330/" TargetMode="External"/><Relationship Id="rId221" Type="http://schemas.openxmlformats.org/officeDocument/2006/relationships/hyperlink" Target="https://ck-modelcars.de/en/altaya-1-43-nelson-piquet-lotus-100t-no1-great-britain-gp-formula-1-1988-ck32517/p-32517/" TargetMode="External"/><Relationship Id="rId263" Type="http://schemas.openxmlformats.org/officeDocument/2006/relationships/hyperlink" Target="https://ck-modelcars.de/en/altaya-1-43-michael-schumacher-ferrari-f300-no3-formula-1-1998-ck72121/p-72121/" TargetMode="External"/><Relationship Id="rId319" Type="http://schemas.openxmlformats.org/officeDocument/2006/relationships/hyperlink" Target="https://ck-modelcars.de/en/minichamps-1-43-max-verstappen-red-bull-racing-rb14-no33-winner-mexican-gp-f1-2018-410181933/p-60341/" TargetMode="External"/><Relationship Id="rId58" Type="http://schemas.openxmlformats.org/officeDocument/2006/relationships/hyperlink" Target="https://ck-modelcars.de/en/altaya-1-43-charles-de-tornaco-ferrari-500-f2-no34-formula-1-1952-ck72599/p-72599/" TargetMode="External"/><Relationship Id="rId123" Type="http://schemas.openxmlformats.org/officeDocument/2006/relationships/hyperlink" Target="https://ck-modelcars.de/en/spark-1-43-brian-redman-brm-p180-no15-united-states-gp-formula-1-1972-s5287/p-63279/" TargetMode="External"/><Relationship Id="rId330" Type="http://schemas.openxmlformats.org/officeDocument/2006/relationships/hyperlink" Target="https://ck-modelcars.de/en/bburago-1-43-c-leclerc-ferrari-sf1000-no16-1000th-gp-ferrari-tuscany-gp-f1-2020-18-36823lm/p-66324/" TargetMode="External"/><Relationship Id="rId165" Type="http://schemas.openxmlformats.org/officeDocument/2006/relationships/hyperlink" Target="https://ck-modelcars.de/en/brumm-1-43-gilles-villeneuve-ferrari-312t4-no12-2nd-french-gp-formula-1-1979-r512-rs/p-59004/" TargetMode="External"/><Relationship Id="rId372" Type="http://schemas.openxmlformats.org/officeDocument/2006/relationships/hyperlink" Target="https://ck-modelcars.de/en/minichamps-1-43-lando-norris-mclaren-mcl35m-no4-3rd-monaco-gp-formula-1-2021-537214904/p-76741/" TargetMode="External"/><Relationship Id="rId232" Type="http://schemas.openxmlformats.org/officeDocument/2006/relationships/hyperlink" Target="https://ck-modelcars.de/en/ixo-1-43-michael-schumacher-jordan-191-no32-1st-gp-race-belgium-gp-formula-1-1991-ms-j191-91a/p-71851/" TargetMode="External"/><Relationship Id="rId274" Type="http://schemas.openxmlformats.org/officeDocument/2006/relationships/hyperlink" Target="https://ck-modelcars.de/en/minichamps-1-43-nico-rosberg-dallara-mugen-f303-no6-macau-gp-2003-410030306/p-57600/" TargetMode="External"/><Relationship Id="rId27" Type="http://schemas.openxmlformats.org/officeDocument/2006/relationships/hyperlink" Target="https://ck-modelcars.de/en/altaya-1-43-n-piquet-brabham-bt52b-no5-world-champion-europe-gp-formula-1-1983-ck26178/p-26178/" TargetMode="External"/><Relationship Id="rId69" Type="http://schemas.openxmlformats.org/officeDocument/2006/relationships/hyperlink" Target="https://ck-modelcars.de/en/brumm-1-43-juan-manuel-fangio-mercedes-w196c-no18-winner-french-gp-world-champion-formula-1-1954-r280/p-46538/" TargetMode="External"/><Relationship Id="rId134" Type="http://schemas.openxmlformats.org/officeDocument/2006/relationships/hyperlink" Target="https://ck-modelcars.de/en/spark-1-43-helmuth-koinigg-surtees-ts16-no19-canadian-gp-formula-1-1974-s9657/p-72478/" TargetMode="External"/><Relationship Id="rId80" Type="http://schemas.openxmlformats.org/officeDocument/2006/relationships/hyperlink" Target="https://ck-modelcars.de/en/spark-1-43-henry-taylor-lotus-18-21-no30-french-gp-formula-1-1961-s7445/p-73247/" TargetMode="External"/><Relationship Id="rId176" Type="http://schemas.openxmlformats.org/officeDocument/2006/relationships/hyperlink" Target="https://ck-modelcars.de/en/brumm-1-43-jody-scheckter-ferrari-312t5-no1-monaco-gp-formula-1-1980-r576/p-28508/" TargetMode="External"/><Relationship Id="rId341" Type="http://schemas.openxmlformats.org/officeDocument/2006/relationships/hyperlink" Target="https://ck-modelcars.de/en/minichamps-1-43-lance-stroll-racing-point-rp20-no18-3rd-italian-gp-formula-1-2020-417200818/p-72944/" TargetMode="External"/><Relationship Id="rId383" Type="http://schemas.openxmlformats.org/officeDocument/2006/relationships/hyperlink" Target="https://ck-modelcars.de/en/minichamps-1-43-l-hamilton-mercedes-amg-f1-w12-no44-winner-bahrain-gp-formula-1-2021-413210144/p-75822/" TargetMode="External"/><Relationship Id="rId201" Type="http://schemas.openxmlformats.org/officeDocument/2006/relationships/hyperlink" Target="https://ck-modelcars.de/en/gp-replicas-1-43-gilles-villeneuve-ferrari-126c2-no27-formula-1-1982-gp43-009a/p-78257/" TargetMode="External"/><Relationship Id="rId243" Type="http://schemas.openxmlformats.org/officeDocument/2006/relationships/hyperlink" Target="https://ck-modelcars.de/en/altaya-1-43-alain-prost-williams-fw15c-no2-formula-1-world-champion-1993-magfork016/p-68916/" TargetMode="External"/><Relationship Id="rId285" Type="http://schemas.openxmlformats.org/officeDocument/2006/relationships/hyperlink" Target="https://ck-modelcars.de/en/altaya-1-43-jenson-button-honda-ra106-no12-formula-1-2006-ck50575/p-50575/" TargetMode="External"/><Relationship Id="rId38" Type="http://schemas.openxmlformats.org/officeDocument/2006/relationships/hyperlink" Target="https://ck-modelcars.de/en/ixo-1-43-m-schumacher-ferrari-f2004-no1-winner-japanese-gp-f1-world-champion-2004-ms-f2004-04a/p-70200/" TargetMode="External"/><Relationship Id="rId103" Type="http://schemas.openxmlformats.org/officeDocument/2006/relationships/hyperlink" Target="https://ck-modelcars.de/en/altaya-1-43-denis-hulme-brabham-bt24-no2-formula-1-world-champion-1967-ck52994/p-70063/" TargetMode="External"/><Relationship Id="rId310" Type="http://schemas.openxmlformats.org/officeDocument/2006/relationships/hyperlink" Target="https://ck-modelcars.de/en/minichamps-1-43-sebastien-buemi-nissan-im01-no23-formula-e-season-5-2018-19-414180023/p-57770/" TargetMode="External"/><Relationship Id="rId70" Type="http://schemas.openxmlformats.org/officeDocument/2006/relationships/hyperlink" Target="https://ck-modelcars.de/en/brumm-1-43-juan-manuel-fangio-mercedes-w196c-no1-4th-british-gp-f1-world-champion-1954-r325/p-46524/" TargetMode="External"/><Relationship Id="rId91" Type="http://schemas.openxmlformats.org/officeDocument/2006/relationships/hyperlink" Target="https://ck-modelcars.de/en/brumm-1-43-pedro-rodriguez-lotus-25-no10-mexican-gp-formula-1-1963-r650/p-73267/" TargetMode="External"/><Relationship Id="rId145" Type="http://schemas.openxmlformats.org/officeDocument/2006/relationships/hyperlink" Target="https://ck-modelcars.de/en/spark-1-43-mark-donohue-march-751-no28-5th-british-gp-formula-1-1975-s5375/p-72049/" TargetMode="External"/><Relationship Id="rId166" Type="http://schemas.openxmlformats.org/officeDocument/2006/relationships/hyperlink" Target="https://ck-modelcars.de/en/altaya-1-43-bruno-giacomelli-alfa-romeo-177-no35-formula-1-1979-ck44954/p-44954/" TargetMode="External"/><Relationship Id="rId187" Type="http://schemas.openxmlformats.org/officeDocument/2006/relationships/hyperlink" Target="https://ck-modelcars.de/en/gp-replicas-1-43-elio-de-angelis-lotus-88b-no11-formula-1-1981-gp43-027a/p-77207/" TargetMode="External"/><Relationship Id="rId331" Type="http://schemas.openxmlformats.org/officeDocument/2006/relationships/hyperlink" Target="https://ck-modelcars.de/en/bburago-1-43-max-verstappen-red-bull-rb16-no33-winner-abu-dhabi-gp-formula-1-2020-18-38052/p-71494/" TargetMode="External"/><Relationship Id="rId352" Type="http://schemas.openxmlformats.org/officeDocument/2006/relationships/hyperlink" Target="https://ck-modelcars.de/en/spark-1-43-lance-stroll-racing-point-rp20-no18-belgian-gp-formula-1-2020-s6497/p-69433/" TargetMode="External"/><Relationship Id="rId373" Type="http://schemas.openxmlformats.org/officeDocument/2006/relationships/hyperlink" Target="https://ck-modelcars.de/en/minichamps-1-43-lando-norris-mclaren-mcl35m-no4-4th-bahrain-gp-formula-1-2021-537214304/p-74679/" TargetMode="External"/><Relationship Id="rId394" Type="http://schemas.openxmlformats.org/officeDocument/2006/relationships/hyperlink" Target="https://ck-modelcars.de/en/minichamps-1-43-vettel-no5-stroll-no18-2-car-set-aston-martin-amr21-formula-1-2021-447210518/p-73388/" TargetMode="External"/><Relationship Id="rId408" Type="http://schemas.openxmlformats.org/officeDocument/2006/relationships/hyperlink" Target="https://ck-modelcars.de/en/minichamps-1-43-esteban-ocon-alpine-a522-no31-bahrain-gp-formula-1-2022-417220131/p-78279/" TargetMode="External"/><Relationship Id="rId1" Type="http://schemas.openxmlformats.org/officeDocument/2006/relationships/hyperlink" Target="https://ck-modelcars.de/en/altaya-1-43-a-ascari-ferrari-500-f2-no101-world-champion-formula-1-1952-ck46967/p-46967/" TargetMode="External"/><Relationship Id="rId212" Type="http://schemas.openxmlformats.org/officeDocument/2006/relationships/hyperlink" Target="https://ck-modelcars.de/en/altaya-1-43-ayrton-senna-lotus-97t-no12-formula-1-1985-ck44533/p-44533/" TargetMode="External"/><Relationship Id="rId233" Type="http://schemas.openxmlformats.org/officeDocument/2006/relationships/hyperlink" Target="https://ck-modelcars.de/en/minichamps-1-43-alessandro-zanardi-jordan-191-no32-japanese-gp-formula-1-1991-410910332/p-58218/" TargetMode="External"/><Relationship Id="rId254" Type="http://schemas.openxmlformats.org/officeDocument/2006/relationships/hyperlink" Target="https://ck-modelcars.de/en/minichamps-1-43-j-verstappen-benetton-b194-no6-belgium-gp-formula-1-1994-417941106/p-63335/" TargetMode="External"/><Relationship Id="rId28" Type="http://schemas.openxmlformats.org/officeDocument/2006/relationships/hyperlink" Target="https://ck-modelcars.de/en/altaya-1-43-nelson-piquet-brabham-bt52b-no5-formula-1-world-champion-1983-magforbt52b/p-67475/" TargetMode="External"/><Relationship Id="rId49" Type="http://schemas.openxmlformats.org/officeDocument/2006/relationships/hyperlink" Target="https://ck-modelcars.de/en/minichamps-1-43-max-verstappen-red-bull-rb16b-no33-winner-monaco-gp-formula-1-world-champion-2021-410210633/p-77287/" TargetMode="External"/><Relationship Id="rId114" Type="http://schemas.openxmlformats.org/officeDocument/2006/relationships/hyperlink" Target="https://ck-modelcars.de/en/altaya-1-43-jochen-rindt-lotus-72c-no5-formula-1-world-champion-1970-ck55007/p-70062/" TargetMode="External"/><Relationship Id="rId275" Type="http://schemas.openxmlformats.org/officeDocument/2006/relationships/hyperlink" Target="https://ck-modelcars.de/en/altaya-1-43-felipe-massa-sauber-c23-no12-italy-gp-formula-1-2004-ck51587/p-51587/" TargetMode="External"/><Relationship Id="rId296" Type="http://schemas.openxmlformats.org/officeDocument/2006/relationships/hyperlink" Target="https://ck-modelcars.de/en/altaya-1-43-lewis-hamilton-mercedes-f1-w05-hybrid-no44-world-champion-formula-1-2014-ck35201/p-35201/" TargetMode="External"/><Relationship Id="rId300" Type="http://schemas.openxmlformats.org/officeDocument/2006/relationships/hyperlink" Target="https://ck-modelcars.de/en/minichamps-1-43-max-verstappen-red-bull-rb12-no33-3rd-germany-gp-formula-1-2016-417160833/p-39212/" TargetMode="External"/><Relationship Id="rId60" Type="http://schemas.openxmlformats.org/officeDocument/2006/relationships/hyperlink" Target="https://ck-modelcars.de/en/altaya-1-43-kurt-adolff-ferrari-500-no34-german-gp-formula-1-1953-ck72116/p-72116/" TargetMode="External"/><Relationship Id="rId81" Type="http://schemas.openxmlformats.org/officeDocument/2006/relationships/hyperlink" Target="https://ck-modelcars.de/en/spark-1-43-roy-salvadori-cooper-t53-no36-6th-british-gp-formula-1-1961-s8060/p-71110/" TargetMode="External"/><Relationship Id="rId135" Type="http://schemas.openxmlformats.org/officeDocument/2006/relationships/hyperlink" Target="https://ck-modelcars.de/en/spark-1-43-ian-scheckter-lotus-72e-no29-south-african-gp-formula-1-1974-s7296/p-68471/" TargetMode="External"/><Relationship Id="rId156" Type="http://schemas.openxmlformats.org/officeDocument/2006/relationships/hyperlink" Target="https://ck-modelcars.de/en/altaya-1-43-gilles-villeneuve-ferrari-312t2-no21-formula-1-1977-ck72601/p-72601/" TargetMode="External"/><Relationship Id="rId177" Type="http://schemas.openxmlformats.org/officeDocument/2006/relationships/hyperlink" Target="https://ck-modelcars.de/en/brumm-1-43-jody-scheckter-ferrari-312t5-no1-monaco-gp-formula-1-1980-with-fahrerfigur-r576-ch/p-28509/" TargetMode="External"/><Relationship Id="rId198" Type="http://schemas.openxmlformats.org/officeDocument/2006/relationships/hyperlink" Target="https://ck-modelcars.de/en/minichamps-1-43-ayrton-senna-ralt-toyota-rt3-no2-1st-f3-win-thruxton-1982-547824302/p-51263/" TargetMode="External"/><Relationship Id="rId321" Type="http://schemas.openxmlformats.org/officeDocument/2006/relationships/hyperlink" Target="https://ck-modelcars.de/en/bburago-1-43-l-hamilton-mercedes-amg-f1-w10-eq-no44-formula-1-world-champion-2019-18-38036h/p-59774/" TargetMode="External"/><Relationship Id="rId342" Type="http://schemas.openxmlformats.org/officeDocument/2006/relationships/hyperlink" Target="https://ck-modelcars.de/en/minichamps-1-43-l-hamilton-mercedes-amg-f1-w12-no44-winner-bahrain-gp-formula-1-2021-410210144/p-76554/" TargetMode="External"/><Relationship Id="rId363" Type="http://schemas.openxmlformats.org/officeDocument/2006/relationships/hyperlink" Target="https://ck-modelcars.de/en/minichamps-1-43-daniel-ricciardo-mclaren-mcl35m-no3-7th-bahrain-gp-formula-1-2021-533214303/p-73383/" TargetMode="External"/><Relationship Id="rId384" Type="http://schemas.openxmlformats.org/officeDocument/2006/relationships/hyperlink" Target="https://ck-modelcars.de/en/spark-1-43-l-hamilton-mercedes-amg-f1-w12-no44-winner-bahrain-gp-formula-1-2021-s7660/p-72920/" TargetMode="External"/><Relationship Id="rId419" Type="http://schemas.openxmlformats.org/officeDocument/2006/relationships/hyperlink" Target="https://ck-modelcars.de/en/minichamps-1-43-2-car-set-alonso-no14-ocon-no31-bahrain-gp-formula-1-2022-447221431/p-76587/" TargetMode="External"/><Relationship Id="rId202" Type="http://schemas.openxmlformats.org/officeDocument/2006/relationships/hyperlink" Target="https://ck-modelcars.de/en/altaya-1-43-patrick-tambay-ferrari-126c2b-no27-formula-1-1983-ck72141/p-72141/" TargetMode="External"/><Relationship Id="rId223" Type="http://schemas.openxmlformats.org/officeDocument/2006/relationships/hyperlink" Target="https://ck-modelcars.de/en/altaya-1-43-jean-alesi-tyrrell-018-no4-formula-1-1989-ck76017/p-76017/" TargetMode="External"/><Relationship Id="rId244" Type="http://schemas.openxmlformats.org/officeDocument/2006/relationships/hyperlink" Target="https://ck-modelcars.de/en/altaya-1-43-ayrton-senna-mclaren-mp4-8-no8-winner-australia-gp-formula-1-1993-ck29567/p-29567/" TargetMode="External"/><Relationship Id="rId18" Type="http://schemas.openxmlformats.org/officeDocument/2006/relationships/hyperlink" Target="https://ck-modelcars.de/en/altaya-1-43-carlos-pace-brabham-bt44b-no8-winner-brazilian-gp-formula-1-1975-ck39884/p-39884/" TargetMode="External"/><Relationship Id="rId39" Type="http://schemas.openxmlformats.org/officeDocument/2006/relationships/hyperlink" Target="https://ck-modelcars.de/en/altaya-1-43-rubens-barrichello-brawn-bgp-001-no23-2nd-australia-gp-formula-1-2009-ck51588/p-51588/" TargetMode="External"/><Relationship Id="rId265" Type="http://schemas.openxmlformats.org/officeDocument/2006/relationships/hyperlink" Target="https://ck-modelcars.de/en/altaya-1-43-eddie-irvine-ferrari-f399-no4-formula-1-1999-ck48559/p-72138/" TargetMode="External"/><Relationship Id="rId286" Type="http://schemas.openxmlformats.org/officeDocument/2006/relationships/hyperlink" Target="https://ck-modelcars.de/en/altaya-1-43-felipe-massa-ferrari-248-f1-no6-formula-1-2006-ck71463/p-71463/" TargetMode="External"/><Relationship Id="rId50" Type="http://schemas.openxmlformats.org/officeDocument/2006/relationships/hyperlink" Target="https://ck-modelcars.de/en/minichamps-1-43-max-verstappen-red-bull-rb16b-no33-winner-abu-dhabi-formula-1-world-champion-2021-413212433/p-78283/" TargetMode="External"/><Relationship Id="rId104" Type="http://schemas.openxmlformats.org/officeDocument/2006/relationships/hyperlink" Target="https://ck-modelcars.de/en/altaya-1-43-john-surtees-honda-ra300-no14-formula-1-1967-ck47712/p-47712/" TargetMode="External"/><Relationship Id="rId125" Type="http://schemas.openxmlformats.org/officeDocument/2006/relationships/hyperlink" Target="https://ck-modelcars.de/en/altaya-1-43-henri-pescarolo-politoys-fx3-no24-formula-1-1972-ck76012/p-76012/" TargetMode="External"/><Relationship Id="rId146" Type="http://schemas.openxmlformats.org/officeDocument/2006/relationships/hyperlink" Target="https://ck-modelcars.de/en/altaya-1-43-vittorio-brambilla-march-751-no9-winner-austrian-gp-formula-1-1975-ck38589/p-38589/" TargetMode="External"/><Relationship Id="rId167" Type="http://schemas.openxmlformats.org/officeDocument/2006/relationships/hyperlink" Target="https://ck-modelcars.de/en/altaya-1-43-jacques-laffite-ligier-js11-no26-formula-1-1979-ck45378/p-45378/" TargetMode="External"/><Relationship Id="rId188" Type="http://schemas.openxmlformats.org/officeDocument/2006/relationships/hyperlink" Target="https://ck-modelcars.de/en/gp-replicas-1-43-nigel-mansell-lotus-88b-no12-formula-1-1981-gp43-027b/p-77206/" TargetMode="External"/><Relationship Id="rId311" Type="http://schemas.openxmlformats.org/officeDocument/2006/relationships/hyperlink" Target="https://ck-modelcars.de/en/minichamps-1-43-stoffel-vandoorne-venturi-vfe05-no5-formula-e-season-5-2018-19-414180005/p-58215/" TargetMode="External"/><Relationship Id="rId332" Type="http://schemas.openxmlformats.org/officeDocument/2006/relationships/hyperlink" Target="https://ck-modelcars.de/en/bburago-1-43-charles-leclerc-ferrari-sf1000-no16-2nd-austrian-gp-formula-1-2020-18-36819l1/p-69388/" TargetMode="External"/><Relationship Id="rId353" Type="http://schemas.openxmlformats.org/officeDocument/2006/relationships/hyperlink" Target="https://ck-modelcars.de/en/minichamps-1-43-mick-schumacher-haas-vf-20-no50-abu-dhabi-test-formula-1-2020-2020-haas-mks-43/p-69754/" TargetMode="External"/><Relationship Id="rId374" Type="http://schemas.openxmlformats.org/officeDocument/2006/relationships/hyperlink" Target="https://ck-modelcars.de/en/minichamps-1-43-lando-norris-mclaren-mcl35m-no4-4th-bahrain-gp-formula-1-2021-533214304/p-73384/" TargetMode="External"/><Relationship Id="rId395" Type="http://schemas.openxmlformats.org/officeDocument/2006/relationships/hyperlink" Target="https://ck-modelcars.de/en/bburago-1-43-sergio-perez-red-bull-rb16b-no11-formula-1-2021-18-38056-no11/p-73762/" TargetMode="External"/><Relationship Id="rId409" Type="http://schemas.openxmlformats.org/officeDocument/2006/relationships/hyperlink" Target="https://ck-modelcars.de/en/minichamps-1-43-fernando-alonso-alpine-a522-no14-bahrain-gp-formula-1-2022-417220114/p-78280/" TargetMode="External"/><Relationship Id="rId71" Type="http://schemas.openxmlformats.org/officeDocument/2006/relationships/hyperlink" Target="https://ck-modelcars.de/en/spark-1-43-j-m-fangio-mercedes-benz-300-slr-no1-winner-kristianstad-gp-1955-s5858/p-73246/" TargetMode="External"/><Relationship Id="rId92" Type="http://schemas.openxmlformats.org/officeDocument/2006/relationships/hyperlink" Target="https://ck-modelcars.de/en/tecnomodel-1-43-pedro-rodriguez-ferrari-512-no14-5th-usa-gp-formula-1-1965-tm43-011d-tm43-11d/p-75335/" TargetMode="External"/><Relationship Id="rId213" Type="http://schemas.openxmlformats.org/officeDocument/2006/relationships/hyperlink" Target="https://ck-modelcars.de/en/altaya-1-43-ayrton-senna-lotus-97t-no12-winner-portugal-gp-formula-1-1985-ck24485/p-24485/" TargetMode="External"/><Relationship Id="rId234" Type="http://schemas.openxmlformats.org/officeDocument/2006/relationships/hyperlink" Target="https://ck-modelcars.de/en/spark-1-43-johnny-herbert-lotus-102b-no12-australian-gp-formula-1-1991-s4591/p-67602/" TargetMode="External"/><Relationship Id="rId420" Type="http://schemas.openxmlformats.org/officeDocument/2006/relationships/hyperlink" Target="https://ck-modelcars.de/en/minichamps-1-43-2-car-set-verstappen-no1-perez-no11-saudi-arabian-gp-formula-1-2022-447221101/p-78001/" TargetMode="External"/><Relationship Id="rId2" Type="http://schemas.openxmlformats.org/officeDocument/2006/relationships/hyperlink" Target="https://ck-modelcars.de/en/hotwheels-1-43-a-ascari-ferrari-500-f2-no102-formula-1-world-champion-1952-elite-n5590/p-3436/" TargetMode="External"/><Relationship Id="rId29" Type="http://schemas.openxmlformats.org/officeDocument/2006/relationships/hyperlink" Target="https://ck-modelcars.de/en/altaya-1-43-satoru-nakajima-lotus-99t-no11-formula-1-1987-magfor99t/p-67476/" TargetMode="External"/><Relationship Id="rId255" Type="http://schemas.openxmlformats.org/officeDocument/2006/relationships/hyperlink" Target="https://ck-modelcars.de/en/minichamps-1-43-m-schumacher-benetton-b194-no5-european-gp-f1-world-champion-1994-447941405/p-63429/" TargetMode="External"/><Relationship Id="rId276" Type="http://schemas.openxmlformats.org/officeDocument/2006/relationships/hyperlink" Target="https://ck-modelcars.de/en/altaya-1-43-jarno-trulli-renault-r24-no7-formula-1-2004-magforr24/p-67477/" TargetMode="External"/><Relationship Id="rId297" Type="http://schemas.openxmlformats.org/officeDocument/2006/relationships/hyperlink" Target="https://ck-modelcars.de/en/altaya-1-43-valtteri-bottas-williams-fw36-no77-2nd-british-gp-formula-1-2014-ck69021/p-69021/" TargetMode="External"/><Relationship Id="rId40" Type="http://schemas.openxmlformats.org/officeDocument/2006/relationships/hyperlink" Target="https://ck-modelcars.de/en/bburago-1-43-sebastian-vettel-ferrari-sf90-no5-australian-gp-f1-2019-in-blister-18-36815v/p-58174/" TargetMode="External"/><Relationship Id="rId115" Type="http://schemas.openxmlformats.org/officeDocument/2006/relationships/hyperlink" Target="https://ck-modelcars.de/en/altaya-1-43-pedro-rodriguez-brm-p153-no1-winner-belgium-gp-formula-1-1970-ck41319/p-41319/" TargetMode="External"/><Relationship Id="rId136" Type="http://schemas.openxmlformats.org/officeDocument/2006/relationships/hyperlink" Target="https://ck-modelcars.de/en/spark-1-43-jean-pierre-jabouille-surtees-ts16-no19-austrian-gp-formula-1-1974-s9662/p-72899/" TargetMode="External"/><Relationship Id="rId157" Type="http://schemas.openxmlformats.org/officeDocument/2006/relationships/hyperlink" Target="https://ck-modelcars.de/en/spark-1-43-brian-henton-march-761b-no10-long-beach-gp-formula-1-1977-s7273/p-74421/" TargetMode="External"/><Relationship Id="rId178" Type="http://schemas.openxmlformats.org/officeDocument/2006/relationships/hyperlink" Target="https://ck-modelcars.de/en/altaya-1-43-n-piquet-brabham-bt49c-no5-world-champion-germany-gp-formula-1-1981-ck51577/p-51577/" TargetMode="External"/><Relationship Id="rId301" Type="http://schemas.openxmlformats.org/officeDocument/2006/relationships/hyperlink" Target="https://ck-modelcars.de/en/altaya-1-43-l-hamilton-mercedes-f1-w08-no44-winner-chinese-gp-f1-world-champion-2017-ck69022/p-69022/" TargetMode="External"/><Relationship Id="rId322" Type="http://schemas.openxmlformats.org/officeDocument/2006/relationships/hyperlink" Target="https://ck-modelcars.de/en/minichamps-1-43-neel-jani-porsche-99x-electric-no18-santiago-eprix-formula-e-2019-20-wap0209310l/p-59987/" TargetMode="External"/><Relationship Id="rId343" Type="http://schemas.openxmlformats.org/officeDocument/2006/relationships/hyperlink" Target="https://ck-modelcars.de/en/minichamps-1-43-hamilton-mercedes-amg-f1-w11-no44-91st-win-eifel-gp-formula-1-2020-410201144/p-71832/" TargetMode="External"/><Relationship Id="rId364" Type="http://schemas.openxmlformats.org/officeDocument/2006/relationships/hyperlink" Target="https://ck-modelcars.de/en/minichamps-1-43-daniel-ricciardo-mclaren-mcl35m-no3-monaco-gp-formula-1-2021-537214903/p-76740/" TargetMode="External"/><Relationship Id="rId61" Type="http://schemas.openxmlformats.org/officeDocument/2006/relationships/hyperlink" Target="https://ck-modelcars.de/en/altaya-1-43-piero-carini-ferrari-553-f2-no12-italian-gp-formula-1-1953-ck72105/p-72105/" TargetMode="External"/><Relationship Id="rId82" Type="http://schemas.openxmlformats.org/officeDocument/2006/relationships/hyperlink" Target="https://ck-modelcars.de/en/spark-1-43-s-moss-cooper-t53-no4-winner-international-trophy-silverstone-1961-s8065/p-71590/" TargetMode="External"/><Relationship Id="rId199" Type="http://schemas.openxmlformats.org/officeDocument/2006/relationships/hyperlink" Target="https://ck-modelcars.de/en/minichamps-1-43-ayrton-senna-toyota-rt3-no2-1st-f3-test-silverstone-1982-547824392/p-50960/" TargetMode="External"/><Relationship Id="rId203" Type="http://schemas.openxmlformats.org/officeDocument/2006/relationships/hyperlink" Target="https://ck-modelcars.de/en/spark-1-43-chico-serra-arrows-a6-no30-brazilian-gp-formula-1-1983-s5779/p-70192/" TargetMode="External"/><Relationship Id="rId385" Type="http://schemas.openxmlformats.org/officeDocument/2006/relationships/hyperlink" Target="https://ck-modelcars.de/en/minichamps-1-43-hamilton-no44-bottas-no77-2-car-set-mercedes-amg-f1-w12-formula-1-2021-413214477/p-75821/" TargetMode="External"/><Relationship Id="rId19" Type="http://schemas.openxmlformats.org/officeDocument/2006/relationships/hyperlink" Target="https://ck-modelcars.de/en/altaya-1-43-james-hunt-mclaren-m23-no11-formula-1-world-champion-1976-ck39369/p-39369/" TargetMode="External"/><Relationship Id="rId224" Type="http://schemas.openxmlformats.org/officeDocument/2006/relationships/hyperlink" Target="https://ck-modelcars.de/en/altaya-1-43-a-senna-mclaren-mp4-5-no1-winner-germany-gp-f1-1989-ck920460/p-27576/" TargetMode="External"/><Relationship Id="rId245" Type="http://schemas.openxmlformats.org/officeDocument/2006/relationships/hyperlink" Target="https://ck-modelcars.de/en/minichamps-1-43-michael-schumacher-benetton-b193b-no5-italian-gp-formula-1-1993-447931305/p-57103/" TargetMode="External"/><Relationship Id="rId266" Type="http://schemas.openxmlformats.org/officeDocument/2006/relationships/hyperlink" Target="https://ck-modelcars.de/en/atlas-1-43-eddie-irvine-ferrari-f399-no4-formula-1-1999-7174024/p-47376/" TargetMode="External"/><Relationship Id="rId287" Type="http://schemas.openxmlformats.org/officeDocument/2006/relationships/hyperlink" Target="https://ck-modelcars.de/en/ixo-1-43-michael-schumacher-ferrari-248-f1-no5-winner-san-marino-gp-formula-1-2006-ms-f248-06a/p-72869/" TargetMode="External"/><Relationship Id="rId410" Type="http://schemas.openxmlformats.org/officeDocument/2006/relationships/hyperlink" Target="https://ck-modelcars.de/en/minichamps-1-43-george-russell-williams-fw43b-no63-bahrain-gp-formula-1-2021-417210163/p-76552/" TargetMode="External"/><Relationship Id="rId30" Type="http://schemas.openxmlformats.org/officeDocument/2006/relationships/hyperlink" Target="https://ck-modelcars.de/en/altaya-1-43-ayrton-senna-mclaren-mp4-4-no12-formula-1-world-champion-1988-magfork014/p-68918/" TargetMode="External"/><Relationship Id="rId105" Type="http://schemas.openxmlformats.org/officeDocument/2006/relationships/hyperlink" Target="https://ck-modelcars.de/en/tecnomodel-1-43-chris-amon-ferrari-312-67-no8-3rd-german-gp-formula-1-1967-tm43-013b-tm43-13b/p-75333/" TargetMode="External"/><Relationship Id="rId126" Type="http://schemas.openxmlformats.org/officeDocument/2006/relationships/hyperlink" Target="https://ck-modelcars.de/en/altaya-1-43-jean-pierre-beltoise-brm-p160b-no17-winner-monaco-gp-formula-1-1972-ck46499/p-46499/" TargetMode="External"/><Relationship Id="rId147" Type="http://schemas.openxmlformats.org/officeDocument/2006/relationships/hyperlink" Target="https://ck-modelcars.de/en/spark-1-43-arturo-merzario-march-761-no35-spain-gp-formula-1-1976-s7269/p-74422/" TargetMode="External"/><Relationship Id="rId168" Type="http://schemas.openxmlformats.org/officeDocument/2006/relationships/hyperlink" Target="https://ck-modelcars.de/en/altaya-1-43-jan-lammers-shadow-dn9-no17-formula-1-1979-ck76015/p-76015/" TargetMode="External"/><Relationship Id="rId312" Type="http://schemas.openxmlformats.org/officeDocument/2006/relationships/hyperlink" Target="https://ck-modelcars.de/en/minichamps-1-43-tom-dillmann-nio-sport-004-no8-formula-e-season-5-2018-19-414180008/p-57598/" TargetMode="External"/><Relationship Id="rId333" Type="http://schemas.openxmlformats.org/officeDocument/2006/relationships/hyperlink" Target="https://ck-modelcars.de/en/bburago-1-43-sebastian-vettel-ferrari-sf1000-no5-austrian-gp-formula-1-2020-18-36819v1/p-69387/" TargetMode="External"/><Relationship Id="rId354" Type="http://schemas.openxmlformats.org/officeDocument/2006/relationships/hyperlink" Target="https://ck-modelcars.de/en/minichamps-1-43-p-gasly-alpha-tauri-at01-no10-winner-italian-gp-formula-1-2020-417200810/p-69839/" TargetMode="External"/><Relationship Id="rId51" Type="http://schemas.openxmlformats.org/officeDocument/2006/relationships/hyperlink" Target="https://ck-modelcars.de/en/minichamps-1-43-max-verstappen-red-bull-rb16b-no33-winner-dutch-gp-formula-1-world-champion-2021-413211533/p-78428/" TargetMode="External"/><Relationship Id="rId72" Type="http://schemas.openxmlformats.org/officeDocument/2006/relationships/hyperlink" Target="https://ck-modelcars.de/en/altaya-1-43-eugenio-castellotti-ferrari-555-no4-italy-gp-formula-1-1955-ck72128/p-72128/" TargetMode="External"/><Relationship Id="rId93" Type="http://schemas.openxmlformats.org/officeDocument/2006/relationships/hyperlink" Target="https://ck-modelcars.de/en/altaya-1-43-pedro-rodriguez-ferrari-1512-no14-formula-1-1965-ck72112/p-72112/" TargetMode="External"/><Relationship Id="rId189" Type="http://schemas.openxmlformats.org/officeDocument/2006/relationships/hyperlink" Target="https://ck-modelcars.de/en/altaya-1-43-michele-alboreto-tyrrell-011-no3-formula-1-1982-ck49114/p-49114/" TargetMode="External"/><Relationship Id="rId375" Type="http://schemas.openxmlformats.org/officeDocument/2006/relationships/hyperlink" Target="https://ck-modelcars.de/en/minichamps-1-43-lando-norris-mclaren-mcl35m-no4-3rd-monaco-gp-formula-1-2021-447210604/p-75817/" TargetMode="External"/><Relationship Id="rId396" Type="http://schemas.openxmlformats.org/officeDocument/2006/relationships/hyperlink" Target="https://ck-modelcars.de/en/minichamps-1-43-sergio-perez-red-bull-rb16b-no11-emilia-romagna-gp-formula-1-2021-410210111/p-74681/" TargetMode="External"/><Relationship Id="rId3" Type="http://schemas.openxmlformats.org/officeDocument/2006/relationships/hyperlink" Target="https://ck-modelcars.de/en/altaya-1-43-juan-manuel-fangio-ferrari-d50-no1-world-champion-formula-1-1956-ck46957/p-72146/" TargetMode="External"/><Relationship Id="rId214" Type="http://schemas.openxmlformats.org/officeDocument/2006/relationships/hyperlink" Target="https://ck-modelcars.de/en/altaya-1-43-michele-alboreto-ferrari-156-85-no27-formula-1-1985-ck72135/p-72135/" TargetMode="External"/><Relationship Id="rId235" Type="http://schemas.openxmlformats.org/officeDocument/2006/relationships/hyperlink" Target="https://ck-modelcars.de/en/minichamps-1-43-andrea-de-cesaris-jordan-191-no33-4th-canadian-gp-f1-1991-410910033/p-57480/" TargetMode="External"/><Relationship Id="rId256" Type="http://schemas.openxmlformats.org/officeDocument/2006/relationships/hyperlink" Target="https://ck-modelcars.de/en/minichamps-1-43-michael-schumacher-benetton-b194-no5-australian-gp-world-champion-formula-1-1994-517941605/p-49706/" TargetMode="External"/><Relationship Id="rId277" Type="http://schemas.openxmlformats.org/officeDocument/2006/relationships/hyperlink" Target="https://ck-modelcars.de/en/altaya-1-43-rubens-barrichello-ferrari-f2004-no2-formula-1-2004-ck71468/p-71468/" TargetMode="External"/><Relationship Id="rId298" Type="http://schemas.openxmlformats.org/officeDocument/2006/relationships/hyperlink" Target="https://ck-modelcars.de/en/minichamps-1-43-mclaren-mp4-x-concept-car-2015-formula-1-537133600/p-53781/" TargetMode="External"/><Relationship Id="rId400" Type="http://schemas.openxmlformats.org/officeDocument/2006/relationships/hyperlink" Target="https://ck-modelcars.de/en/minichamps-1-43-sergio-perez-red-bull-racing-rb16b-no11-3rd-french-gp-formula-1-2021-410210811/p-78065/" TargetMode="External"/><Relationship Id="rId421" Type="http://schemas.openxmlformats.org/officeDocument/2006/relationships/hyperlink" Target="https://ck-modelcars.de/en/minichamps-1-43-2-car-set-fernando-alonso-no14-bahrain-australian-gp-formula-1-2022-447221414/p-76586/" TargetMode="External"/><Relationship Id="rId116" Type="http://schemas.openxmlformats.org/officeDocument/2006/relationships/hyperlink" Target="https://ck-modelcars.de/en/spark-1-43-peter-westbury-brm-p153-no32-us-gp-formula-1-1970-s5277/p-60108/" TargetMode="External"/><Relationship Id="rId137" Type="http://schemas.openxmlformats.org/officeDocument/2006/relationships/hyperlink" Target="https://ck-modelcars.de/en/spark-1-43-jochen-mass-surtees-ts16-no19-brazilian-gp-formula-1-1974-s9651/p-71549/" TargetMode="External"/><Relationship Id="rId158" Type="http://schemas.openxmlformats.org/officeDocument/2006/relationships/hyperlink" Target="https://ck-modelcars.de/en/gp-replicas-1-43-carlos-reutemann-ferrari-312t2-early-season-no12-formula-1-1977-gp43-003b/p-64056/" TargetMode="External"/><Relationship Id="rId302" Type="http://schemas.openxmlformats.org/officeDocument/2006/relationships/hyperlink" Target="https://ck-modelcars.de/en/minichamps-1-43-mick-schumacher-benetton-b194-no5-demo-run-gp-spa-formula-1-2017-447941705/p-55136/" TargetMode="External"/><Relationship Id="rId323" Type="http://schemas.openxmlformats.org/officeDocument/2006/relationships/hyperlink" Target="https://ck-modelcars.de/en/minichamps-1-43-a-lotterer-porsche-99x-electric-no36-santiago-eprix-formula-e-2019-20-wap0209320l/p-59986/" TargetMode="External"/><Relationship Id="rId344" Type="http://schemas.openxmlformats.org/officeDocument/2006/relationships/hyperlink" Target="https://ck-modelcars.de/en/minichamps-1-43-l-hamilton-mercedes-amg-f1-w11-no44-world-champion-tuscan-gp-f1-2020-410200944/p-71830/" TargetMode="External"/><Relationship Id="rId20" Type="http://schemas.openxmlformats.org/officeDocument/2006/relationships/hyperlink" Target="https://ck-modelcars.de/en/altaya-1-43-niki-lauda-ferrari-312t2-6-wheels-no11-formula-1-world-champion-1977-ck72117/p-72117/" TargetMode="External"/><Relationship Id="rId41" Type="http://schemas.openxmlformats.org/officeDocument/2006/relationships/hyperlink" Target="https://ck-modelcars.de/en/bburago-1-43-sebastian-vettel-ferrari-sf1000-no5-austrian-gp-formula-1-2020-18-36823v/p-69385/" TargetMode="External"/><Relationship Id="rId62" Type="http://schemas.openxmlformats.org/officeDocument/2006/relationships/hyperlink" Target="https://ck-modelcars.de/en/brumm-1-43-j-m-fangio-mercedes-benz-w196-no18-french-gp-f1-world-champion-1954-r280-ch/p-71894/" TargetMode="External"/><Relationship Id="rId83" Type="http://schemas.openxmlformats.org/officeDocument/2006/relationships/hyperlink" Target="https://ck-modelcars.de/en/spark-1-43-willy-mairesse-lotus-18-no10-belgian-gp-formula-1-1961-s7474/p-73249/" TargetMode="External"/><Relationship Id="rId179" Type="http://schemas.openxmlformats.org/officeDocument/2006/relationships/hyperlink" Target="https://ck-modelcars.de/en/brumm-1-43-d-pironi-ferrari-126ck-turbo-comprex-gp-usa-formula-one-1981-r488-ch/p-4402/" TargetMode="External"/><Relationship Id="rId365" Type="http://schemas.openxmlformats.org/officeDocument/2006/relationships/hyperlink" Target="https://ck-modelcars.de/en/minichamps-1-43-daniel-ricciardo-mclaren-mcl35m-no3-7th-bahrain-gp-formula-1-2021-537214303/p-74678/" TargetMode="External"/><Relationship Id="rId386" Type="http://schemas.openxmlformats.org/officeDocument/2006/relationships/hyperlink" Target="https://ck-modelcars.de/en/minichamps-1-43-mick-schumacher-haas-vf-21-no47-bahrain-gp-formula-1-2021-417210147/p-71831/" TargetMode="External"/><Relationship Id="rId190" Type="http://schemas.openxmlformats.org/officeDocument/2006/relationships/hyperlink" Target="https://ck-modelcars.de/en/brumm-1-43-didier-pironi-ferrari-126c2-no28-winner-usa-gp-long-beach-formula-1-1982-r273/p-46542/" TargetMode="External"/><Relationship Id="rId204" Type="http://schemas.openxmlformats.org/officeDocument/2006/relationships/hyperlink" Target="https://ck-modelcars.de/en/spark-1-43-danny-sullivan-tyrrell-011b-no4-5th-monaco-gp-formula-1-1983-s7285/p-72479/" TargetMode="External"/><Relationship Id="rId225" Type="http://schemas.openxmlformats.org/officeDocument/2006/relationships/hyperlink" Target="https://ck-modelcars.de/en/true-scale-1-43-a-prost-mclaren-mp4-5-no2-world-champion-great-britain-gp-f1-1989-tsm154337/p-27671/" TargetMode="External"/><Relationship Id="rId246" Type="http://schemas.openxmlformats.org/officeDocument/2006/relationships/hyperlink" Target="https://ck-modelcars.de/en/minichamps-1-43-michael-schumacher-benetton-b193b-no5-monaco-gp-formula-1-1993-447930605/p-57579/" TargetMode="External"/><Relationship Id="rId267" Type="http://schemas.openxmlformats.org/officeDocument/2006/relationships/hyperlink" Target="https://ck-modelcars.de/en/altaya-1-43-jacques-villeneuve-bar-002-no22-formula-1-2000-ck71480/p-71480/" TargetMode="External"/><Relationship Id="rId288" Type="http://schemas.openxmlformats.org/officeDocument/2006/relationships/hyperlink" Target="https://ck-modelcars.de/en/altaya-1-43-felipe-massa-ferrari-f2008-no2-formula-1-2008-ck47004/p-47004/" TargetMode="External"/><Relationship Id="rId411" Type="http://schemas.openxmlformats.org/officeDocument/2006/relationships/hyperlink" Target="https://ck-modelcars.de/en/minichamps-1-43-pierre-gasly-alphatauri-at03-no10-bahrain-gp-formula-1-2022-417220110/p-78278/" TargetMode="External"/><Relationship Id="rId106" Type="http://schemas.openxmlformats.org/officeDocument/2006/relationships/hyperlink" Target="https://ck-modelcars.de/en/tecnomodel-1-43-chris-amon-ferrari-312-67-no2-7th-italian-gp-formula-1-1967-tm43-013c-tm43-13c/p-75332/" TargetMode="External"/><Relationship Id="rId127" Type="http://schemas.openxmlformats.org/officeDocument/2006/relationships/hyperlink" Target="https://ck-modelcars.de/en/altaya-1-43-rolf-stommelen-eifelland-e21-no22-formula-1-1972-ck76016/p-76016/" TargetMode="External"/><Relationship Id="rId313" Type="http://schemas.openxmlformats.org/officeDocument/2006/relationships/hyperlink" Target="https://ck-modelcars.de/en/premium-x-1-43-mercedes-benz-amg-gt-r-safety-car-formula-1-2018-sp43005cmr/p-49407/" TargetMode="External"/><Relationship Id="rId10" Type="http://schemas.openxmlformats.org/officeDocument/2006/relationships/hyperlink" Target="https://ck-modelcars.de/en/altaya-1-43-jim-clark-lotus-25-no8-world-champion-formula-1-1963-ck38421/p-38421/" TargetMode="External"/><Relationship Id="rId31" Type="http://schemas.openxmlformats.org/officeDocument/2006/relationships/hyperlink" Target="https://ck-modelcars.de/en/altaya-1-43-ayrton-senna-mclaren-mp4-4-no12-winner-san-marino-gp-formula-1-1988-ck51589/p-51589/" TargetMode="External"/><Relationship Id="rId52" Type="http://schemas.openxmlformats.org/officeDocument/2006/relationships/hyperlink" Target="https://ck-modelcars.de/en/minichamps-1-43-max-verstappen-red-bull-rb16b-no33-winner-united-states-gp-formula-1-world-champion-2021-413212833/p-78409/" TargetMode="External"/><Relationship Id="rId73" Type="http://schemas.openxmlformats.org/officeDocument/2006/relationships/hyperlink" Target="https://ck-modelcars.de/en/altaya-1-43-maurice-trintignant-ferrari-625f1-no44-winner-monaco-gp-formula-1-1955-ck72113/p-72113/" TargetMode="External"/><Relationship Id="rId94" Type="http://schemas.openxmlformats.org/officeDocument/2006/relationships/hyperlink" Target="https://ck-modelcars.de/en/tecnomodel-1-43-john-surtees-ferrari-512-no8-italian-gp-formula-1-1965-tm43-011b-tm43-11b/p-75337/" TargetMode="External"/><Relationship Id="rId148" Type="http://schemas.openxmlformats.org/officeDocument/2006/relationships/hyperlink" Target="https://ck-modelcars.de/en/true-scale-1-43-h-j-stuck-march-761-no34-monaco-gp-formula-1-1976-march-racing-tsm154331/p-27668/" TargetMode="External"/><Relationship Id="rId169" Type="http://schemas.openxmlformats.org/officeDocument/2006/relationships/hyperlink" Target="https://ck-modelcars.de/en/altaya-1-43-jean-pierre-jabouille-renault-rs10-no15-formula-1-1979-ck43802/p-43802/" TargetMode="External"/><Relationship Id="rId334" Type="http://schemas.openxmlformats.org/officeDocument/2006/relationships/hyperlink" Target="https://ck-modelcars.de/en/bburago-1-43-c-leclerc-ferrari-sf1000-no16-1000th-gp-ferrari-tuscany-gp-f1-2020-18-36819no16/p-67774/" TargetMode="External"/><Relationship Id="rId355" Type="http://schemas.openxmlformats.org/officeDocument/2006/relationships/hyperlink" Target="https://ck-modelcars.de/en/minichamps-1-43-daniel-ricciardo-renault-rs20-no3-3rd-eifel-gp-formula-1-2020-417200903/p-70898/" TargetMode="External"/><Relationship Id="rId376" Type="http://schemas.openxmlformats.org/officeDocument/2006/relationships/hyperlink" Target="https://ck-modelcars.de/en/minichamps-1-43-norris-no4-ricciardo-no3-2-car-set-mclaren-mcl35m-formula-1-2021-533210304/p-73385/" TargetMode="External"/><Relationship Id="rId397" Type="http://schemas.openxmlformats.org/officeDocument/2006/relationships/hyperlink" Target="https://ck-modelcars.de/en/minichamps-1-43-sergio-perez-red-bull-rb16b-no11-4th-monaco-gp-formula-1-2021-410210611/p-77286/" TargetMode="External"/><Relationship Id="rId4" Type="http://schemas.openxmlformats.org/officeDocument/2006/relationships/hyperlink" Target="https://ck-modelcars.de/en/atlas-1-43-juan-manuel-fangio-ferrari-d50-no1-world-champion-formula-1-1956-7174001-mag-jh01/p-43568/" TargetMode="External"/><Relationship Id="rId180" Type="http://schemas.openxmlformats.org/officeDocument/2006/relationships/hyperlink" Target="https://ck-modelcars.de/en/brumm-1-43-didier-pironi-ferrari-162ck-no28-4th-monaco-gp-formula-1-1981-transport-version-r368t/p-46517/" TargetMode="External"/><Relationship Id="rId215" Type="http://schemas.openxmlformats.org/officeDocument/2006/relationships/hyperlink" Target="https://ck-modelcars.de/en/minichamps-1-43-rosberg-riding-on-piquet-williams-fw11-no6-german-gp-f1-1986-410860106/p-56217/" TargetMode="External"/><Relationship Id="rId236" Type="http://schemas.openxmlformats.org/officeDocument/2006/relationships/hyperlink" Target="https://ck-modelcars.de/en/minichamps-1-43-m-schumacher-jordan-j191-no32-free-practice-belgium-gp-f1-1991-513914332/p-57483/" TargetMode="External"/><Relationship Id="rId257" Type="http://schemas.openxmlformats.org/officeDocument/2006/relationships/hyperlink" Target="https://ck-modelcars.de/en/altaya-1-43-jean-alesi-ferrari-412t2-no27-formula-1-1995-ck72147/p-72147/" TargetMode="External"/><Relationship Id="rId278" Type="http://schemas.openxmlformats.org/officeDocument/2006/relationships/hyperlink" Target="https://ck-modelcars.de/en/altaya-1-43-felipe-massa-sauber-c23-no12-formula-1-2004-ck41559/p-41559/" TargetMode="External"/><Relationship Id="rId401" Type="http://schemas.openxmlformats.org/officeDocument/2006/relationships/hyperlink" Target="https://ck-modelcars.de/en/bburago-1-43-valtteri-bottas-mercedes-amg-f1-w12-no77-formula-1-2021-18-38038-no77/p-73640/" TargetMode="External"/><Relationship Id="rId422" Type="http://schemas.openxmlformats.org/officeDocument/2006/relationships/hyperlink" Target="https://ck-modelcars.de/en/spark-1-43-bob-evans-brabham-bt44b-no32-british-gp-1976-s7096/p-78685/" TargetMode="External"/><Relationship Id="rId303" Type="http://schemas.openxmlformats.org/officeDocument/2006/relationships/hyperlink" Target="https://ck-modelcars.de/en/minichamps-1-43-felipe-nasr-penske-ev-3-no6-formula-e-season-5-2018-19-414180006/p-58394/" TargetMode="External"/><Relationship Id="rId42" Type="http://schemas.openxmlformats.org/officeDocument/2006/relationships/hyperlink" Target="https://ck-modelcars.de/en/bburago-1-43-s-vettel-ferrari-sf1000-no5-1000th-gp-ferrari-tuscany-gp-f1-2020-18-36823vm/p-66325/" TargetMode="External"/><Relationship Id="rId84" Type="http://schemas.openxmlformats.org/officeDocument/2006/relationships/hyperlink" Target="https://ck-modelcars.de/en/brumm-1-43-richie-ginther-ferrari-156-f1-no6-italy-gp-formula-1-1961-r641/p-53021/" TargetMode="External"/><Relationship Id="rId138" Type="http://schemas.openxmlformats.org/officeDocument/2006/relationships/hyperlink" Target="https://ck-modelcars.de/en/spark-1-43-jose-dolhem-surtees-ts16-no18-united-states-gp-formula-1-1974-s9658/p-72477/" TargetMode="External"/><Relationship Id="rId345" Type="http://schemas.openxmlformats.org/officeDocument/2006/relationships/hyperlink" Target="https://ck-modelcars.de/en/minichamps-1-43-l-hamilton-mercedes-amg-f1-w11-no44-winner-turkish-gp-formula-1-world-champion-2020-410201444/p-72844/" TargetMode="External"/><Relationship Id="rId387" Type="http://schemas.openxmlformats.org/officeDocument/2006/relationships/hyperlink" Target="https://ck-modelcars.de/en/minichamps-1-43-mick-schumacher-haas-vf-21-no47-bahrain-gp-formula-1-2021-447210147/p-71060/" TargetMode="External"/><Relationship Id="rId191" Type="http://schemas.openxmlformats.org/officeDocument/2006/relationships/hyperlink" Target="https://ck-modelcars.de/en/brumm-1-43-gilles-villeneuve-ferrari-126c2-no27-transport-version-r267t/p-26465/" TargetMode="External"/><Relationship Id="rId205" Type="http://schemas.openxmlformats.org/officeDocument/2006/relationships/hyperlink" Target="https://ck-modelcars.de/en/spark-1-43-marc-surer-arrows-a6-no29-6th-brazilian-gp-formula-1-1983-s5778/p-71112/" TargetMode="External"/><Relationship Id="rId247" Type="http://schemas.openxmlformats.org/officeDocument/2006/relationships/hyperlink" Target="https://ck-modelcars.de/en/minichamps-1-43-m-schumacher-benetton-b193b-no5-winner-portugal-gp-formula-1-1993-517935705/p-57908/" TargetMode="External"/><Relationship Id="rId412" Type="http://schemas.openxmlformats.org/officeDocument/2006/relationships/hyperlink" Target="https://ck-modelcars.de/en/minichamps-1-43-yuki-tsunoda-alpha-tauri-at03-no22-8th-bahrain-gp-formula-1-2022-417220122/p-78277/" TargetMode="External"/><Relationship Id="rId107" Type="http://schemas.openxmlformats.org/officeDocument/2006/relationships/hyperlink" Target="https://ck-modelcars.de/en/altaya-1-43-chris-amon-ferrari-312-no8-formula-1-1967-ck72109/p-72109/" TargetMode="External"/><Relationship Id="rId289" Type="http://schemas.openxmlformats.org/officeDocument/2006/relationships/hyperlink" Target="https://ck-modelcars.de/en/altaya-1-43-robert-kubica-bmw-sauber-f108-no4-formula-1-2008-ck48689/p-48689/" TargetMode="External"/><Relationship Id="rId11" Type="http://schemas.openxmlformats.org/officeDocument/2006/relationships/hyperlink" Target="https://ck-modelcars.de/en/brumm-1-43-jim-clark-lotus-25-no8-winner-italian-gp-world-champion-formula-1-1963-r332/p-46520/" TargetMode="External"/><Relationship Id="rId53" Type="http://schemas.openxmlformats.org/officeDocument/2006/relationships/hyperlink" Target="https://ck-modelcars.de/en/minichamps-1-43-m-verstappen-red-bull-rb16b-no33-formula-1-world-champion-2021-413210133/p-73696/" TargetMode="External"/><Relationship Id="rId149" Type="http://schemas.openxmlformats.org/officeDocument/2006/relationships/hyperlink" Target="https://ck-modelcars.de/en/true-scale-1-43-lella-lombardi-march-761-no10-brazil-gp-formula-1-1976-tsm154330/p-27361/" TargetMode="External"/><Relationship Id="rId314" Type="http://schemas.openxmlformats.org/officeDocument/2006/relationships/hyperlink" Target="https://ck-modelcars.de/en/minichamps-1-43-mick-schumacher-dallara-f317-no9-5th-macau-gp-2018-517184309/p-61328/" TargetMode="External"/><Relationship Id="rId356" Type="http://schemas.openxmlformats.org/officeDocument/2006/relationships/hyperlink" Target="https://ck-modelcars.de/en/minichamps-1-43-george-russell-mercedes-amg-f1-w11-no63-sakhir-gp-formula-1-2020-410201663/p-72843/" TargetMode="External"/><Relationship Id="rId398" Type="http://schemas.openxmlformats.org/officeDocument/2006/relationships/hyperlink" Target="https://ck-modelcars.de/en/minichamps-1-43-sergio-perez-red-bull-rb16b-no11-winner-azerbaijan-gp-formula-1-2021-410210711/p-77285/" TargetMode="External"/><Relationship Id="rId95" Type="http://schemas.openxmlformats.org/officeDocument/2006/relationships/hyperlink" Target="https://ck-modelcars.de/en/tecnomodel-1-43-john-surtees-ferrari-512-no2-7th-dutch-gp-formula-1-1965-tm43-011c-tm43-11c/p-75336/" TargetMode="External"/><Relationship Id="rId160" Type="http://schemas.openxmlformats.org/officeDocument/2006/relationships/hyperlink" Target="https://ck-modelcars.de/en/gp-replicas-1-43-ronnie-peterson-tyrrell-p34-six-wheels-no3-formula-1-1977-gp43-018a/p-72779/" TargetMode="External"/><Relationship Id="rId216" Type="http://schemas.openxmlformats.org/officeDocument/2006/relationships/hyperlink" Target="https://ck-modelcars.de/en/altaya-1-43-ayrton-senna-lotus-98t-no12-brazil-gp-formula-1-1986-ck920706/p-28849/" TargetMode="External"/><Relationship Id="rId423" Type="http://schemas.openxmlformats.org/officeDocument/2006/relationships/hyperlink" Target="https://ck-modelcars.de/en/spark-1-43-derek-daly-march-811-no17-long-beach-gp-formula-1-1981-s7169/p-78686/" TargetMode="External"/><Relationship Id="rId258" Type="http://schemas.openxmlformats.org/officeDocument/2006/relationships/hyperlink" Target="https://ck-modelcars.de/en/ixo-1-43-michael-schumacher-ferrari-412-t2-test-fiorano-1995-ms-f412-95t/p-71850/" TargetMode="External"/><Relationship Id="rId22" Type="http://schemas.openxmlformats.org/officeDocument/2006/relationships/hyperlink" Target="https://ck-modelcars.de/en/altaya-1-43-jean-pierre-jabouille-renault-rs01-no15-formula-1-1977-ck71458/p-71458/" TargetMode="External"/><Relationship Id="rId64" Type="http://schemas.openxmlformats.org/officeDocument/2006/relationships/hyperlink" Target="https://ck-modelcars.de/en/brumm-1-43-karl-kling-mercedes-w196c-no2-british-gp-formula-1-1954-r325b/p-46523/" TargetMode="External"/><Relationship Id="rId118" Type="http://schemas.openxmlformats.org/officeDocument/2006/relationships/hyperlink" Target="https://ck-modelcars.de/en/spark-1-43-andrea-de-adamich-march-711-no16-german-gp-formula-1-1971-s7261/p-65127/" TargetMode="External"/><Relationship Id="rId325" Type="http://schemas.openxmlformats.org/officeDocument/2006/relationships/hyperlink" Target="https://ck-modelcars.de/en/ixo-1-43-robert-schwarzman-dallara-f3-no28-champion-circuit-paul-ricard-f3-2019-gtm147lq/p-70267/" TargetMode="External"/><Relationship Id="rId367" Type="http://schemas.openxmlformats.org/officeDocument/2006/relationships/hyperlink" Target="https://ck-modelcars.de/en/minichamps-1-43-fernando-alonso-alpine-a521-no14-bahrain-gp-formula-1-2021-417210114/p-73531/" TargetMode="External"/><Relationship Id="rId171" Type="http://schemas.openxmlformats.org/officeDocument/2006/relationships/hyperlink" Target="https://ck-modelcars.de/en/brumm-1-43-g-villeneuve-ferrari-312-t4-test-car-no12-winner-gp-usa-west-f1-1979-r578b/p-24504/" TargetMode="External"/><Relationship Id="rId227" Type="http://schemas.openxmlformats.org/officeDocument/2006/relationships/hyperlink" Target="https://ck-modelcars.de/en/minichamps-1-43-gerhard-berger-no28-mclaren-mp4-5b-2nd-brazil-gp-f1-1990-537904328/p-63330/" TargetMode="External"/><Relationship Id="rId269" Type="http://schemas.openxmlformats.org/officeDocument/2006/relationships/hyperlink" Target="https://ck-modelcars.de/en/minichamps-1-43-fernando-alonso-minardi-ps01-no21-f1-debut-australian-gp-2001-413010121/p-56865/" TargetMode="External"/><Relationship Id="rId33" Type="http://schemas.openxmlformats.org/officeDocument/2006/relationships/hyperlink" Target="https://ck-modelcars.de/en/altaya-1-43-mika-salo-ferrari-f399-no3-formula-1-1999-ck44061/p-44061/" TargetMode="External"/><Relationship Id="rId129" Type="http://schemas.openxmlformats.org/officeDocument/2006/relationships/hyperlink" Target="https://ck-modelcars.de/en/altaya-1-43-jackie-stewart-tyrrell-006-no5-formula-1-world-champion-italian-gp-1973-ck69018/p-69018/" TargetMode="External"/><Relationship Id="rId280" Type="http://schemas.openxmlformats.org/officeDocument/2006/relationships/hyperlink" Target="https://ck-modelcars.de/en/minichamps-1-43-lewis-hamilton-dallara-f302-no21-pole-position-macau-gp-2004-410040321/p-58832/" TargetMode="External"/><Relationship Id="rId336" Type="http://schemas.openxmlformats.org/officeDocument/2006/relationships/hyperlink" Target="https://ck-modelcars.de/en/bburago-1-43-max-verstappen-red-bull-rb16-no33-winner-abu-dhabi-gp-formula-1-2020-18-38053/p-71495/" TargetMode="External"/><Relationship Id="rId75" Type="http://schemas.openxmlformats.org/officeDocument/2006/relationships/hyperlink" Target="https://ck-modelcars.de/en/altaya-1-43-luigi-musso-ferrari-801-no10-2nd-france-gp-formula-1-1957-ck72136/p-72136/" TargetMode="External"/><Relationship Id="rId140" Type="http://schemas.openxmlformats.org/officeDocument/2006/relationships/hyperlink" Target="https://ck-modelcars.de/en/spark-1-43-mario-andretti-parnelli-vpj4-no55-canadian-gp-formula-1-1974-s1890/p-60949/" TargetMode="External"/><Relationship Id="rId182" Type="http://schemas.openxmlformats.org/officeDocument/2006/relationships/hyperlink" Target="https://ck-modelcars.de/en/minichamps-1-43-stefan-bellof-ralt-rt3-no3-formula-3-championship-1981-447810303/p-50175/" TargetMode="External"/><Relationship Id="rId378" Type="http://schemas.openxmlformats.org/officeDocument/2006/relationships/hyperlink" Target="https://ck-modelcars.de/en/bburago-1-43-lewis-hamilton-mercedes-amg-f1-w12-no44-formula-1-2021-18-38058-no44/p-73764/" TargetMode="External"/><Relationship Id="rId403" Type="http://schemas.openxmlformats.org/officeDocument/2006/relationships/hyperlink" Target="https://ck-modelcars.de/en/minichamps-1-43-v-bottas-mercedes-amg-f1-w12-no77-3rd-bahrain-gp-formula-1-2021-410210177/p-76553/" TargetMode="External"/><Relationship Id="rId6" Type="http://schemas.openxmlformats.org/officeDocument/2006/relationships/hyperlink" Target="https://ck-modelcars.de/en/brumm-1-43-juan-manuel-fangio-ferrari-d50-no20-2nd-monaco-gp-formula-1-world-champion-1956-r127/p-48796/" TargetMode="External"/><Relationship Id="rId238" Type="http://schemas.openxmlformats.org/officeDocument/2006/relationships/hyperlink" Target="https://ck-modelcars.de/en/gp-replicas-1-43-jean-alesi-ferrari-642-no28-formula-1-1991-gp43-030b/p-77204/" TargetMode="External"/><Relationship Id="rId291" Type="http://schemas.openxmlformats.org/officeDocument/2006/relationships/hyperlink" Target="https://ck-modelcars.de/en/altaya-1-43-giancarlo-fischella-ferrari-f60-no3-formula-1-2009-ck72610/p-72610/" TargetMode="External"/><Relationship Id="rId305" Type="http://schemas.openxmlformats.org/officeDocument/2006/relationships/hyperlink" Target="https://ck-modelcars.de/en/minichamps-1-43-jose-maria-lopez-penske-ev-3-no7-formula-e-season-5-2018-19-414180007/p-58393/" TargetMode="External"/><Relationship Id="rId347" Type="http://schemas.openxmlformats.org/officeDocument/2006/relationships/hyperlink" Target="https://ck-modelcars.de/en/minichamps-1-43-mick-schumacher-haas-vf-20-no50-fp1-abu-dhabi-gp-formula-1-2020-417201750/p-71454/" TargetMode="External"/><Relationship Id="rId44" Type="http://schemas.openxmlformats.org/officeDocument/2006/relationships/hyperlink" Target="https://ck-modelcars.de/en/bburago-1-43-m-verstappen-red-bull-rb16b-no33-abu-dhabi-gp-formula-1-world-champion-2021-18-38055-no33/p-78061/" TargetMode="External"/><Relationship Id="rId86" Type="http://schemas.openxmlformats.org/officeDocument/2006/relationships/hyperlink" Target="https://ck-modelcars.de/en/altaya-1-43-wolfgang-graf-berghe-von-trips-no4-formula-1-1961-ck72110/p-72110/" TargetMode="External"/><Relationship Id="rId151" Type="http://schemas.openxmlformats.org/officeDocument/2006/relationships/hyperlink" Target="https://ck-modelcars.de/en/true-scale-1-43-ronnie-peterson-march-761-no10-holland-gp-formula-1-1976-tsm154329/p-27362/" TargetMode="External"/><Relationship Id="rId389" Type="http://schemas.openxmlformats.org/officeDocument/2006/relationships/hyperlink" Target="https://ck-modelcars.de/en/minichamps-1-43-nicholas-latifi-williams-fw43b-no6-bahrain-gp-formula-1-2021-447210106/p-75819/" TargetMode="External"/><Relationship Id="rId193" Type="http://schemas.openxmlformats.org/officeDocument/2006/relationships/hyperlink" Target="https://ck-modelcars.de/en/brumm-1-43-patrick-tambay-ferrari-126c2-turbo-no27-italian-gp-formula-1-1982-r287-ch/p-2757/" TargetMode="External"/><Relationship Id="rId207" Type="http://schemas.openxmlformats.org/officeDocument/2006/relationships/hyperlink" Target="https://ck-modelcars.de/en/altaya-1-43-ayrton-senna-toleman-tg183b-no19-brazil-gp-formula-1-1984-ck32407/p-32407/" TargetMode="External"/><Relationship Id="rId249" Type="http://schemas.openxmlformats.org/officeDocument/2006/relationships/hyperlink" Target="https://ck-modelcars.de/en/minichamps-1-43-mika-haekkinen-mclaren-mp4-8-no7-3rd-japan-gp-formula-1-1993-530934317/p-64598/" TargetMode="External"/><Relationship Id="rId414" Type="http://schemas.openxmlformats.org/officeDocument/2006/relationships/hyperlink" Target="https://ck-modelcars.de/en/minichamps-1-43-esteban-ocon-alpine-a522-no31-australian-gp-formula-1-2022-447220331/p-76584/" TargetMode="External"/><Relationship Id="rId13" Type="http://schemas.openxmlformats.org/officeDocument/2006/relationships/hyperlink" Target="https://ck-modelcars.de/en/altaya-1-43-john-surtees-ferrari-158-no2-world-champion-formula-1-1964-ck47019/p-72143/" TargetMode="External"/><Relationship Id="rId109" Type="http://schemas.openxmlformats.org/officeDocument/2006/relationships/hyperlink" Target="https://ck-modelcars.de/en/spark-1-43-lucien-bianchi-cooper-t86b-no7-3rd-monaco-gp-formula-1-1968-s6982/p-70193/" TargetMode="External"/><Relationship Id="rId260" Type="http://schemas.openxmlformats.org/officeDocument/2006/relationships/hyperlink" Target="https://ck-modelcars.de/en/altaya-1-43-rubens-barrichello-jordan-196-no11-europe-gp-formula-1-1996-ck30535/p-30535/" TargetMode="External"/><Relationship Id="rId316" Type="http://schemas.openxmlformats.org/officeDocument/2006/relationships/hyperlink" Target="https://ck-modelcars.de/en/minichamps-1-43-esteban-ocon-force-india-vjm11-no31-spanish-gp-formula-1-2018-447180531/p-72785/" TargetMode="External"/><Relationship Id="rId55" Type="http://schemas.openxmlformats.org/officeDocument/2006/relationships/hyperlink" Target="https://ck-modelcars.de/en/spark-1-43-mercedes-benz-w-154-w-163-year-1939-silver-b66040439/p-23248/" TargetMode="External"/><Relationship Id="rId97" Type="http://schemas.openxmlformats.org/officeDocument/2006/relationships/hyperlink" Target="https://ck-modelcars.de/en/altaya-1-43-john-surtees-ferrari-1512-no2-formula-1-1965-ck72616/p-72616/" TargetMode="External"/><Relationship Id="rId120" Type="http://schemas.openxmlformats.org/officeDocument/2006/relationships/hyperlink" Target="https://ck-modelcars.de/en/altaya-1-43-graham-hill-brabham-bt34-no7-formula-1-1971-ck76010/p-76010/" TargetMode="External"/><Relationship Id="rId358" Type="http://schemas.openxmlformats.org/officeDocument/2006/relationships/hyperlink" Target="https://ck-modelcars.de/en/looksmart-1-43-charles-leclerc-ferrari-sf1000-no16-2nd-austrian-gp-formula-1-2020-lsf1029/p-67116/" TargetMode="External"/><Relationship Id="rId162" Type="http://schemas.openxmlformats.org/officeDocument/2006/relationships/hyperlink" Target="https://ck-modelcars.de/en/altaya-1-43-niki-lauda-brabham-bt46b-no1-winner-swedish-gp-formula-1-1978-ck71455/p-71455/" TargetMode="External"/><Relationship Id="rId218" Type="http://schemas.openxmlformats.org/officeDocument/2006/relationships/hyperlink" Target="https://ck-modelcars.de/en/altaya-1-43-nelson-piquet-williams-fw11b-no6-winner-italian-gp-f1-world-champion-1987-ck28025/p-28025/" TargetMode="External"/><Relationship Id="rId425" Type="http://schemas.openxmlformats.org/officeDocument/2006/relationships/hyperlink" Target="https://ck-modelcars.de/en/spark-1-43-sacha-fenestraz-dallara-f3-no5-macau-gp-formula-3-2017-mv06/p-78688/" TargetMode="External"/><Relationship Id="rId271" Type="http://schemas.openxmlformats.org/officeDocument/2006/relationships/hyperlink" Target="https://ck-modelcars.de/en/altaya-1-43-luciano-burti-jaguar-r2-no19-brazil-gp-formula-1-2001-ck28630/p-28630/" TargetMode="External"/><Relationship Id="rId24" Type="http://schemas.openxmlformats.org/officeDocument/2006/relationships/hyperlink" Target="https://ck-modelcars.de/en/brumm-1-43-j-scheckter-ferrari-312t4-no11-winner-italian-gp-world-champion-f1-1979-r511-rs/p-59005/" TargetMode="External"/><Relationship Id="rId66" Type="http://schemas.openxmlformats.org/officeDocument/2006/relationships/hyperlink" Target="https://ck-modelcars.de/en/altaya-1-43-robert-manzon-ferrari-625f1-no34-formula-1-1954-ck72608/p-72608/" TargetMode="External"/><Relationship Id="rId131" Type="http://schemas.openxmlformats.org/officeDocument/2006/relationships/hyperlink" Target="https://ck-modelcars.de/en/altaya-1-43-e-fittipaldi-mclaren-m23-no5-world-champion-spain-gp-formula-1-1974-ck25002/p-25002/" TargetMode="External"/><Relationship Id="rId327" Type="http://schemas.openxmlformats.org/officeDocument/2006/relationships/hyperlink" Target="https://ck-modelcars.de/en/minichamps-1-43-l-hamilton-mercedes-amg-f1-w10-no44-monaco-gp-f1-world-champion-2019-417190644/p-68363/" TargetMode="External"/><Relationship Id="rId369" Type="http://schemas.openxmlformats.org/officeDocument/2006/relationships/hyperlink" Target="https://ck-modelcars.de/en/minichamps-1-43-russell-no63-latifi-no6-2-car-set-williams-fw43b-formula-1-2021-447210663/p-75818/" TargetMode="External"/><Relationship Id="rId173" Type="http://schemas.openxmlformats.org/officeDocument/2006/relationships/hyperlink" Target="https://ck-modelcars.de/en/cmr-1-43-patrick-depailler-ligier-js11-no25-formula-1-1979-cmr43f1008/p-54855/" TargetMode="External"/><Relationship Id="rId229" Type="http://schemas.openxmlformats.org/officeDocument/2006/relationships/hyperlink" Target="https://ck-modelcars.de/en/altaya-1-43-a-senna-mclaren-mp4-5b-no27-world-champion-british-gp-formula-1-1990-ck25594/p-25594/" TargetMode="External"/><Relationship Id="rId380" Type="http://schemas.openxmlformats.org/officeDocument/2006/relationships/hyperlink" Target="https://ck-modelcars.de/en/minichamps-1-43-l-hamilton-mercedes-amg-f1-w12-no44-winner-bahrain-gp-formula-1-2021-b66960643/p-76295/" TargetMode="External"/><Relationship Id="rId240" Type="http://schemas.openxmlformats.org/officeDocument/2006/relationships/hyperlink" Target="https://ck-modelcars.de/en/altaya-1-43-ivan-capelli-ferrari-f92a-no28-formula-1-1992-ck72615/p-72615/" TargetMode="External"/><Relationship Id="rId35" Type="http://schemas.openxmlformats.org/officeDocument/2006/relationships/hyperlink" Target="https://ck-modelcars.de/en/ixo-1-43-michael-schumacher-ferrari-f2001-no1-italian-gp-formula-1-world-champion-2001-ms-f2001-01a/p-72868/" TargetMode="External"/><Relationship Id="rId77" Type="http://schemas.openxmlformats.org/officeDocument/2006/relationships/hyperlink" Target="https://ck-modelcars.de/en/altaya-1-43-olivier-gendebien-ferrari-dino-246f1-no20-formula-1-1958-ck72609/p-72609/" TargetMode="External"/><Relationship Id="rId100" Type="http://schemas.openxmlformats.org/officeDocument/2006/relationships/hyperlink" Target="https://ck-modelcars.de/en/spark-1-43-pedro-rodriguez-lotus-72f-no2-french-gp-formula-1-1966-s7294/p-69267/" TargetMode="External"/><Relationship Id="rId282" Type="http://schemas.openxmlformats.org/officeDocument/2006/relationships/hyperlink" Target="https://ck-modelcars.de/en/altaya-1-43-rubens-barrichello-ferrari-f2005-no2-formula-1-2005-ck72140/p-72140/" TargetMode="External"/><Relationship Id="rId338" Type="http://schemas.openxmlformats.org/officeDocument/2006/relationships/hyperlink" Target="https://ck-modelcars.de/en/ixo-1-43-sophia-floersch-dallara-f3-no31-barcelona-gp-formula-3-2020-gtm151/p-72656/" TargetMode="External"/><Relationship Id="rId8" Type="http://schemas.openxmlformats.org/officeDocument/2006/relationships/hyperlink" Target="https://ck-modelcars.de/en/altaya-1-43-phil-hill-ferrari-156-no2-world-champion-formula-1-1961-ck46954/p-46954/" TargetMode="External"/><Relationship Id="rId142" Type="http://schemas.openxmlformats.org/officeDocument/2006/relationships/hyperlink" Target="https://ck-modelcars.de/en/altaya-1-43-james-hunt-hesketh-308b-no24-formula-1-1975-ck45643/p-45643/" TargetMode="External"/><Relationship Id="rId184" Type="http://schemas.openxmlformats.org/officeDocument/2006/relationships/hyperlink" Target="https://ck-modelcars.de/en/brumm-1-43-gilles-villeneuve-ferrari-126ck-no27-italian-gp-formula-1-1981-r390-ch/p-61061/" TargetMode="External"/><Relationship Id="rId391" Type="http://schemas.openxmlformats.org/officeDocument/2006/relationships/hyperlink" Target="https://ck-modelcars.de/en/minichamps-1-43-pierre-gasly-alphatauri-at02-no10-3rd-azerbaijan-gp-f1-2021-417210710/p-77758/" TargetMode="External"/><Relationship Id="rId405" Type="http://schemas.openxmlformats.org/officeDocument/2006/relationships/hyperlink" Target="https://ck-modelcars.de/en/spark-1-43-yuki-tsunoda-alpha-tauri-at02-no22-turkey-gp-formula-1-2021-s7699/p-74423/" TargetMode="External"/><Relationship Id="rId251" Type="http://schemas.openxmlformats.org/officeDocument/2006/relationships/hyperlink" Target="https://ck-modelcars.de/en/altaya-1-43-michael-schumacher-benetton-b194-no5-formula-1-world-champion-1994-magfork015/p-68917/" TargetMode="External"/><Relationship Id="rId46" Type="http://schemas.openxmlformats.org/officeDocument/2006/relationships/hyperlink" Target="https://ck-modelcars.de/en/bburago-1-43-m-verstappen-red-bull-racing-rb16b-no33-turkish-gp-f1-world-champion-2021-18-38060-no33/p-76169/" TargetMode="External"/><Relationship Id="rId293" Type="http://schemas.openxmlformats.org/officeDocument/2006/relationships/hyperlink" Target="https://ck-modelcars.de/en/minichamps-1-43-nico-huelkenberg-williams-fw32-no10-1st-pole-position-brazilian-gp-447100110/p-58150/" TargetMode="External"/><Relationship Id="rId307" Type="http://schemas.openxmlformats.org/officeDocument/2006/relationships/hyperlink" Target="https://ck-modelcars.de/en/minichamps-1-43-nelson-piquet-jr-jaguar-i-type-iii-no3-formula-e-season-5-2018-19-414180003/p-58216/" TargetMode="External"/><Relationship Id="rId349" Type="http://schemas.openxmlformats.org/officeDocument/2006/relationships/hyperlink" Target="https://ck-modelcars.de/en/minichamps-1-43-romain-grosjean-haas-vf-20-no8-austrian-gp-formula-1-2020-417200108/p-64320/" TargetMode="External"/><Relationship Id="rId88" Type="http://schemas.openxmlformats.org/officeDocument/2006/relationships/hyperlink" Target="https://ck-modelcars.de/en/spark-1-43-jo-bonnier-porsche-804-no18-italian-gp-formula-1-1962-s7516/p-61917/" TargetMode="External"/><Relationship Id="rId111" Type="http://schemas.openxmlformats.org/officeDocument/2006/relationships/hyperlink" Target="https://ck-modelcars.de/en/altaya-1-43-jacky-ickx-ferrari-312-no26-winner-france-gp-formula-1-1968-ck72139/p-72139/" TargetMode="External"/><Relationship Id="rId153" Type="http://schemas.openxmlformats.org/officeDocument/2006/relationships/hyperlink" Target="https://ck-modelcars.de/en/altaya-1-43-gilles-villeneuve-mclaren-m23-no40-british-gp-formula-1-1977-ck57709/p-57709/" TargetMode="External"/><Relationship Id="rId195" Type="http://schemas.openxmlformats.org/officeDocument/2006/relationships/hyperlink" Target="https://ck-modelcars.de/en/brumm-1-43-gilles-villeneuve-ferrari-162c2-no27-brazil-gp-formula-1-1982-r593-ch/p-46508/" TargetMode="External"/><Relationship Id="rId209" Type="http://schemas.openxmlformats.org/officeDocument/2006/relationships/hyperlink" Target="https://ck-modelcars.de/en/spark-1-43-johnny-cecotto-toleman-tg184-no20-monaco-gp-formula-1-1984-s2779/p-71108/" TargetMode="External"/><Relationship Id="rId360" Type="http://schemas.openxmlformats.org/officeDocument/2006/relationships/hyperlink" Target="https://ck-modelcars.de/en/looksmart-1-43-s-vettel-ferrari-sf1000-no5-1000th-gp-ferrari-tuscany-gp-f1-2020-lsf1032/p-67387/" TargetMode="External"/><Relationship Id="rId416" Type="http://schemas.openxmlformats.org/officeDocument/2006/relationships/hyperlink" Target="https://ck-modelcars.de/en/minichamps-1-43-fernando-alonso-alpine-a522-no14-australian-gp-formula-1-2022-447220314/p-76585/" TargetMode="External"/><Relationship Id="rId220" Type="http://schemas.openxmlformats.org/officeDocument/2006/relationships/hyperlink" Target="https://ck-modelcars.de/en/altaya-1-43-mauricio-gugelmin-march-judd-881-no15-italy-gp-formula-1-1988-ck26614/p-26614/" TargetMode="External"/><Relationship Id="rId15" Type="http://schemas.openxmlformats.org/officeDocument/2006/relationships/hyperlink" Target="https://ck-modelcars.de/en/altaya-1-43-emerson-fittipaldi-lotus-72d-no8-winner-british-gp-formula-1-1972-ck51586/p-51586/" TargetMode="External"/><Relationship Id="rId57" Type="http://schemas.openxmlformats.org/officeDocument/2006/relationships/hyperlink" Target="https://ck-modelcars.de/en/altaya-1-43-jose-froilan-gonzalez-ferrari-375-f1-no12-formula-1-1951-ck47011/p-72122/" TargetMode="External"/><Relationship Id="rId262" Type="http://schemas.openxmlformats.org/officeDocument/2006/relationships/hyperlink" Target="https://ck-modelcars.de/en/ixo-1-43-michael-schumacher-ferrari-f300-no3-winner-french-gp-formula-1-1998-ms-f300-98a/p-70198/" TargetMode="External"/><Relationship Id="rId318" Type="http://schemas.openxmlformats.org/officeDocument/2006/relationships/hyperlink" Target="https://ck-modelcars.de/en/minichamps-1-43-mick-schumacher-dallara-f317-no4-formula-3-champion-2018-447185104/p-58558/" TargetMode="External"/><Relationship Id="rId99" Type="http://schemas.openxmlformats.org/officeDocument/2006/relationships/hyperlink" Target="https://ck-modelcars.de/en/altaya-1-43-jim-clark-lotus-43-no1-formula-1-1966-ck76013/p-76013/" TargetMode="External"/><Relationship Id="rId122" Type="http://schemas.openxmlformats.org/officeDocument/2006/relationships/hyperlink" Target="https://ck-modelcars.de/en/spark-1-43-bill-brack-brm-p180-no17-canadian-gp-formula-1-1972-s5286/p-63278/" TargetMode="External"/><Relationship Id="rId164" Type="http://schemas.openxmlformats.org/officeDocument/2006/relationships/hyperlink" Target="https://ck-modelcars.de/en/altaya-1-43-carlos-reutemann-ferrari-312t3-no11-formula-1-1978-ck72131/p-72131/" TargetMode="External"/><Relationship Id="rId371" Type="http://schemas.openxmlformats.org/officeDocument/2006/relationships/hyperlink" Target="https://ck-modelcars.de/en/minichamps-1-43-l-stroll-aston-martin-amr21-no18-emilia-romagna-gp-formula-1-2021-447210118/p-73386/" TargetMode="External"/><Relationship Id="rId26" Type="http://schemas.openxmlformats.org/officeDocument/2006/relationships/hyperlink" Target="https://ck-modelcars.de/en/altaya-1-43-didier-pironi-ferrari-126c2-no28-formula-1-1982-ck72134/p-72134/" TargetMode="External"/><Relationship Id="rId231" Type="http://schemas.openxmlformats.org/officeDocument/2006/relationships/hyperlink" Target="https://ck-modelcars.de/en/altaya-1-43-ayrton-senna-mclaren-mp4-6-no1-formula-1-world-champion-1991-ck33066/p-33066/" TargetMode="External"/><Relationship Id="rId273" Type="http://schemas.openxmlformats.org/officeDocument/2006/relationships/hyperlink" Target="https://ck-modelcars.de/en/altaya-1-43-mark-webber-jaguar-r4-no14-formula-1-2003-ck71456/p-71456/" TargetMode="External"/><Relationship Id="rId329" Type="http://schemas.openxmlformats.org/officeDocument/2006/relationships/hyperlink" Target="https://ck-modelcars.de/en/minichamps-1-43-l-hamilton-mercedes-amg-f1-w10-no44-monaco-gp-f1-world-champion-2019-447190644/p-65788/" TargetMode="External"/><Relationship Id="rId68" Type="http://schemas.openxmlformats.org/officeDocument/2006/relationships/hyperlink" Target="https://ck-modelcars.de/en/altaya-1-43-mike-hawthorn-ferrari-625-f1-no11-formula-1-1954-ck72596/p-72596/" TargetMode="External"/><Relationship Id="rId133" Type="http://schemas.openxmlformats.org/officeDocument/2006/relationships/hyperlink" Target="https://ck-modelcars.de/en/minichamps-1-43-emerson-fittipaldi-mclaren-ford-m23-no5-formula-1-world-champion-1974-436740005/p-60849/" TargetMode="External"/><Relationship Id="rId175" Type="http://schemas.openxmlformats.org/officeDocument/2006/relationships/hyperlink" Target="https://ck-modelcars.de/en/altaya-1-43-gilles-villeneuve-ferrari-312-t5-no2-formula-1-1980-ck72120/p-72120/" TargetMode="External"/><Relationship Id="rId340" Type="http://schemas.openxmlformats.org/officeDocument/2006/relationships/hyperlink" Target="https://ck-modelcars.de/en/minichamps-1-43-lance-stroll-racing-point-rp20-no18-austrian-gp-formula-1-2020-417200118/p-65300/" TargetMode="External"/><Relationship Id="rId200" Type="http://schemas.openxmlformats.org/officeDocument/2006/relationships/hyperlink" Target="https://ck-modelcars.de/en/gp-replicas-1-43-didier-pironi-ferrari-126c2-no28-formula-1-1982-gp43-009b/p-78256/" TargetMode="External"/><Relationship Id="rId382" Type="http://schemas.openxmlformats.org/officeDocument/2006/relationships/hyperlink" Target="https://ck-modelcars.de/en/minichamps-1-43-l-hamilton-mercedes-amg-f1-w12-no44-100th-pole-position-spanish-gp-formula-1-2021-413210444/p-75823/" TargetMode="External"/><Relationship Id="rId242" Type="http://schemas.openxmlformats.org/officeDocument/2006/relationships/hyperlink" Target="https://ck-modelcars.de/en/gp-replicas-1-43-ivan-capelli-ferrari-f92a-no28-formula-1-1992-gp43-008b/p-69701/" TargetMode="External"/><Relationship Id="rId284" Type="http://schemas.openxmlformats.org/officeDocument/2006/relationships/hyperlink" Target="https://ck-modelcars.de/en/altaya-1-43-felipe-massa-ferrari-248-f1-no6-formula-1-2006-ck72137/p-72137/" TargetMode="External"/><Relationship Id="rId37" Type="http://schemas.openxmlformats.org/officeDocument/2006/relationships/hyperlink" Target="https://ck-modelcars.de/en/altaya-1-43-michael-schumacher-ferrari-f2003-ga-no1-world-champion-formula-1-2003-ck46963/p-72148/" TargetMode="External"/><Relationship Id="rId79" Type="http://schemas.openxmlformats.org/officeDocument/2006/relationships/hyperlink" Target="https://ck-modelcars.de/en/altaya-1-43-richie-ginther-ferrari-dino-246-p-no34-6th-monaco-gp-formula-1-1960-ck72107/p-72107/" TargetMode="External"/><Relationship Id="rId102" Type="http://schemas.openxmlformats.org/officeDocument/2006/relationships/hyperlink" Target="https://ck-modelcars.de/en/altaya-1-43-ludovico-scarfiotti-ferrari-312-66-no6-winner-italian-gp-formula-1-1966-ck72108/p-72108/" TargetMode="External"/><Relationship Id="rId144" Type="http://schemas.openxmlformats.org/officeDocument/2006/relationships/hyperlink" Target="https://ck-modelcars.de/en/spark-1-43-mario-andretti-parnelli-vpj4-no27-4th-swedish-gp-formula-1-1975-s1892/p-61236/" TargetMode="External"/><Relationship Id="rId90" Type="http://schemas.openxmlformats.org/officeDocument/2006/relationships/hyperlink" Target="https://ck-modelcars.de/en/spark-1-43-lorenzo-bandini-brm-p57-no3-5th-british-gp-formula-1-1963-s5270/p-44209/" TargetMode="External"/><Relationship Id="rId186" Type="http://schemas.openxmlformats.org/officeDocument/2006/relationships/hyperlink" Target="https://ck-modelcars.de/en/gp-replicas-1-43-gilles-villeneuve-ferrari-126ck-no27-formula-1-1981-gp43-013b/p-67743/" TargetMode="External"/><Relationship Id="rId351" Type="http://schemas.openxmlformats.org/officeDocument/2006/relationships/hyperlink" Target="https://ck-modelcars.de/en/minichamps-1-43-yuki-tsunoda-alpha-tauri-at01-no38-test-abu-dhabi-formula-1-2020-417209938/p-72842/" TargetMode="External"/><Relationship Id="rId393" Type="http://schemas.openxmlformats.org/officeDocument/2006/relationships/hyperlink" Target="https://ck-modelcars.de/en/minichamps-1-43-gasly-no10-tsunoda-no22-2-car-set-alpha-tauri-at02-formula-1-2021-447211022/p-72499/" TargetMode="External"/><Relationship Id="rId407" Type="http://schemas.openxmlformats.org/officeDocument/2006/relationships/hyperlink" Target="https://ck-modelcars.de/en/minichamps-1-43-yuki-tsunoda-alpha-tauri-at02-no22-bahrain-gp-formula-1-2021-447211122/p-72497/" TargetMode="External"/><Relationship Id="rId211" Type="http://schemas.openxmlformats.org/officeDocument/2006/relationships/hyperlink" Target="https://ck-modelcars.de/en/altaya-1-43-alain-prost-mclaren-mp4-2b-no2-formula-1-world-champion-1985-ck48199/p-48199/" TargetMode="External"/><Relationship Id="rId253" Type="http://schemas.openxmlformats.org/officeDocument/2006/relationships/hyperlink" Target="https://ck-modelcars.de/en/altaya-1-43-rubens-barrichello-jordan-194-no14-canada-gp-formula-1-1994-ck29900/p-29900/" TargetMode="External"/><Relationship Id="rId295" Type="http://schemas.openxmlformats.org/officeDocument/2006/relationships/hyperlink" Target="https://ck-modelcars.de/en/altaya-1-43-pastor-maldonado-williams-fw34-no18-formula-1-2012-ck71467/p-71467/" TargetMode="External"/><Relationship Id="rId309" Type="http://schemas.openxmlformats.org/officeDocument/2006/relationships/hyperlink" Target="https://ck-modelcars.de/en/minichamps-1-43-sam-bird-audi-e-tron-fe05-no2-formula-e-season-2018-19-414180002/p-56511/" TargetMode="External"/><Relationship Id="rId48" Type="http://schemas.openxmlformats.org/officeDocument/2006/relationships/hyperlink" Target="https://ck-modelcars.de/en/minichamps-1-43-m-verstappen-red-bull-rb16b-no33-winner-emilia-romagna-formula-1-world-champion-2021-410210133/p-74682/" TargetMode="External"/><Relationship Id="rId113" Type="http://schemas.openxmlformats.org/officeDocument/2006/relationships/hyperlink" Target="https://ck-modelcars.de/en/autocult-1-43-kaimann-mk4-formula-vau-no7-niki-lauda-construction-year-1969-green-07012/p-53043/" TargetMode="External"/><Relationship Id="rId320" Type="http://schemas.openxmlformats.org/officeDocument/2006/relationships/hyperlink" Target="https://ck-modelcars.de/en/mick-schumacher-pin-helmet-formula-2-2019-mks-19-810/p-64961/" TargetMode="External"/><Relationship Id="rId155" Type="http://schemas.openxmlformats.org/officeDocument/2006/relationships/hyperlink" Target="https://ck-modelcars.de/en/altaya-1-43-carlos-reutemann-ferrari-312t2-no12-formula-1-1977-ck72602/p-72602/" TargetMode="External"/><Relationship Id="rId197" Type="http://schemas.openxmlformats.org/officeDocument/2006/relationships/hyperlink" Target="https://ck-modelcars.de/en/brumm-1-43-gilles-villeneuve-ferrari-126c2-no27-brazil-gp-formula-1-1982-r593-chu/p-42483/" TargetMode="External"/><Relationship Id="rId362" Type="http://schemas.openxmlformats.org/officeDocument/2006/relationships/hyperlink" Target="https://ck-modelcars.de/en/bburago-1-43-charles-leclerc-ferrari-sf21-no16-formula-1-2021-18-36828-no16/p-72733/" TargetMode="External"/><Relationship Id="rId418" Type="http://schemas.openxmlformats.org/officeDocument/2006/relationships/hyperlink" Target="https://ck-modelcars.de/en/minichamps-1-43-yuki-tsunoda-alpha-tauri-at03-no22-8th-bahrain-gp-formula-1-2022-447220122/p-77334/" TargetMode="External"/><Relationship Id="rId222" Type="http://schemas.openxmlformats.org/officeDocument/2006/relationships/hyperlink" Target="https://ck-modelcars.de/en/altaya-1-43-gerhard-berger-ferrari-f1-87-88c-no28-formula-1-1988-ck48558/p-72144/" TargetMode="External"/><Relationship Id="rId264" Type="http://schemas.openxmlformats.org/officeDocument/2006/relationships/hyperlink" Target="https://ck-modelcars.de/en/minichamps-1-43-mika-haekkinen-mclaren-mercedes-mp4-13-no8-world-champion-formula-1-1998-436980008/p-37171/" TargetMode="External"/><Relationship Id="rId17" Type="http://schemas.openxmlformats.org/officeDocument/2006/relationships/hyperlink" Target="https://ck-modelcars.de/en/altaya-1-43-carlos-pace-brabham-bt44b-no8-winner-gp-brazil-formula-1-1975-ck24901/p-24901/" TargetMode="External"/><Relationship Id="rId59" Type="http://schemas.openxmlformats.org/officeDocument/2006/relationships/hyperlink" Target="https://ck-modelcars.de/en/altaya-1-43-louis-rosier-ferrari-375-no8-formula-1-1952-ck72115/p-72115/" TargetMode="External"/><Relationship Id="rId124" Type="http://schemas.openxmlformats.org/officeDocument/2006/relationships/hyperlink" Target="https://ck-modelcars.de/en/minichamps-1-43-dave-walker-lotus-72-no11-usa-gp-formula-1-1972-400720011/p-35033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5" style="9" bestFit="1" customWidth="1"/>
    <col min="2" max="2" width="45.5703125" style="9" bestFit="1" customWidth="1"/>
    <col min="3" max="3" width="34.28515625" style="9" bestFit="1" customWidth="1"/>
    <col min="4" max="4" width="37" style="9" bestFit="1" customWidth="1"/>
    <col min="5" max="5" width="9.7109375" style="9" bestFit="1" customWidth="1"/>
    <col min="6" max="6" width="76.85546875" style="9" bestFit="1" customWidth="1"/>
    <col min="7" max="7" width="21.5703125" style="9" bestFit="1" customWidth="1"/>
    <col min="8" max="8" width="7" style="9" bestFit="1" customWidth="1"/>
    <col min="9" max="9" width="8.5703125" style="9" bestFit="1" customWidth="1"/>
    <col min="10" max="10" width="12" style="9" bestFit="1" customWidth="1"/>
    <col min="11" max="11" width="5.42578125" style="9" bestFit="1" customWidth="1"/>
    <col min="12" max="12" width="150.28515625" style="9" bestFit="1" customWidth="1"/>
    <col min="13" max="13" width="9.42578125" style="9" bestFit="1" customWidth="1"/>
    <col min="14" max="14" width="8.28515625" style="9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1952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16.149999999999999</v>
      </c>
      <c r="I2" t="s">
        <v>20</v>
      </c>
      <c r="J2" t="s">
        <v>21</v>
      </c>
      <c r="K2" t="s">
        <v>22</v>
      </c>
      <c r="L2" s="2" t="s">
        <v>23</v>
      </c>
      <c r="M2">
        <f>COUNTIF(Wishlist!A:A,G2)</f>
        <v>0</v>
      </c>
      <c r="N2">
        <f>COUNTIF(Blacklist!A:A,G2)</f>
        <v>1</v>
      </c>
    </row>
    <row r="3" spans="1:14" x14ac:dyDescent="0.25">
      <c r="A3">
        <v>1952</v>
      </c>
      <c r="B3" t="s">
        <v>14</v>
      </c>
      <c r="C3" t="s">
        <v>15</v>
      </c>
      <c r="D3" t="s">
        <v>24</v>
      </c>
      <c r="E3" t="s">
        <v>17</v>
      </c>
      <c r="G3" t="s">
        <v>25</v>
      </c>
      <c r="H3">
        <v>17.96</v>
      </c>
      <c r="I3" t="s">
        <v>20</v>
      </c>
      <c r="J3" t="s">
        <v>26</v>
      </c>
      <c r="K3" t="s">
        <v>22</v>
      </c>
      <c r="L3" s="2" t="s">
        <v>27</v>
      </c>
      <c r="M3">
        <f>COUNTIF(Wishlist!A:A,G3)</f>
        <v>0</v>
      </c>
      <c r="N3">
        <f>COUNTIF(Blacklist!A:A,G3)</f>
        <v>1</v>
      </c>
    </row>
    <row r="4" spans="1:14" x14ac:dyDescent="0.25">
      <c r="A4">
        <v>1956</v>
      </c>
      <c r="B4" t="s">
        <v>28</v>
      </c>
      <c r="C4" t="s">
        <v>15</v>
      </c>
      <c r="D4" t="s">
        <v>29</v>
      </c>
      <c r="E4" t="s">
        <v>17</v>
      </c>
      <c r="F4" t="s">
        <v>30</v>
      </c>
      <c r="G4" t="s">
        <v>31</v>
      </c>
      <c r="H4">
        <v>11.65</v>
      </c>
      <c r="I4" t="s">
        <v>20</v>
      </c>
      <c r="J4" t="s">
        <v>21</v>
      </c>
      <c r="K4" t="s">
        <v>22</v>
      </c>
      <c r="L4" s="2" t="s">
        <v>32</v>
      </c>
      <c r="M4">
        <f>COUNTIF(Wishlist!A:A,G4)</f>
        <v>0</v>
      </c>
      <c r="N4">
        <f>COUNTIF(Blacklist!A:A,G4)</f>
        <v>1</v>
      </c>
    </row>
    <row r="5" spans="1:14" x14ac:dyDescent="0.25">
      <c r="A5">
        <v>1956</v>
      </c>
      <c r="B5" t="s">
        <v>28</v>
      </c>
      <c r="C5" t="s">
        <v>15</v>
      </c>
      <c r="D5" t="s">
        <v>29</v>
      </c>
      <c r="E5" t="s">
        <v>17</v>
      </c>
      <c r="F5" t="s">
        <v>30</v>
      </c>
      <c r="G5" t="s">
        <v>33</v>
      </c>
      <c r="H5">
        <v>11.65</v>
      </c>
      <c r="I5" t="s">
        <v>20</v>
      </c>
      <c r="J5" t="s">
        <v>34</v>
      </c>
      <c r="K5" t="s">
        <v>22</v>
      </c>
      <c r="L5" s="2" t="s">
        <v>35</v>
      </c>
      <c r="M5">
        <f>COUNTIF(Wishlist!A:A,G5)</f>
        <v>0</v>
      </c>
      <c r="N5">
        <f>COUNTIF(Blacklist!A:A,G5)</f>
        <v>1</v>
      </c>
    </row>
    <row r="6" spans="1:14" x14ac:dyDescent="0.25">
      <c r="A6">
        <v>1956</v>
      </c>
      <c r="B6" t="s">
        <v>28</v>
      </c>
      <c r="C6" t="s">
        <v>15</v>
      </c>
      <c r="D6" t="s">
        <v>29</v>
      </c>
      <c r="E6" t="s">
        <v>17</v>
      </c>
      <c r="F6" t="s">
        <v>36</v>
      </c>
      <c r="G6" t="s">
        <v>37</v>
      </c>
      <c r="H6">
        <v>31.46</v>
      </c>
      <c r="I6" t="s">
        <v>20</v>
      </c>
      <c r="J6" t="s">
        <v>38</v>
      </c>
      <c r="K6" t="s">
        <v>22</v>
      </c>
      <c r="L6" s="2" t="s">
        <v>39</v>
      </c>
      <c r="M6">
        <f>COUNTIF(Wishlist!A:A,G6)</f>
        <v>0</v>
      </c>
      <c r="N6">
        <f>COUNTIF(Blacklist!A:A,G6)</f>
        <v>1</v>
      </c>
    </row>
    <row r="7" spans="1:14" x14ac:dyDescent="0.25">
      <c r="A7">
        <v>1956</v>
      </c>
      <c r="B7" t="s">
        <v>28</v>
      </c>
      <c r="C7" t="s">
        <v>15</v>
      </c>
      <c r="D7" t="s">
        <v>29</v>
      </c>
      <c r="E7" t="s">
        <v>17</v>
      </c>
      <c r="F7" t="s">
        <v>40</v>
      </c>
      <c r="G7" t="s">
        <v>41</v>
      </c>
      <c r="H7">
        <v>31.46</v>
      </c>
      <c r="I7" t="s">
        <v>20</v>
      </c>
      <c r="J7" t="s">
        <v>38</v>
      </c>
      <c r="K7" t="s">
        <v>22</v>
      </c>
      <c r="L7" s="2" t="s">
        <v>42</v>
      </c>
      <c r="M7">
        <f>COUNTIF(Wishlist!A:A,G7)</f>
        <v>0</v>
      </c>
      <c r="N7">
        <f>COUNTIF(Blacklist!A:A,G7)</f>
        <v>1</v>
      </c>
    </row>
    <row r="8" spans="1:14" x14ac:dyDescent="0.25">
      <c r="A8">
        <v>1956</v>
      </c>
      <c r="B8" t="s">
        <v>28</v>
      </c>
      <c r="C8" t="s">
        <v>15</v>
      </c>
      <c r="D8" t="s">
        <v>29</v>
      </c>
      <c r="E8" t="s">
        <v>17</v>
      </c>
      <c r="F8" t="s">
        <v>43</v>
      </c>
      <c r="G8" t="s">
        <v>44</v>
      </c>
      <c r="H8">
        <v>40.450000000000003</v>
      </c>
      <c r="I8" t="s">
        <v>20</v>
      </c>
      <c r="J8" t="s">
        <v>38</v>
      </c>
      <c r="K8" t="s">
        <v>22</v>
      </c>
      <c r="L8" s="2" t="s">
        <v>45</v>
      </c>
      <c r="M8">
        <f>COUNTIF(Wishlist!A:A,G8)</f>
        <v>0</v>
      </c>
      <c r="N8">
        <f>COUNTIF(Blacklist!A:A,G8)</f>
        <v>1</v>
      </c>
    </row>
    <row r="9" spans="1:14" x14ac:dyDescent="0.25">
      <c r="A9">
        <v>1961</v>
      </c>
      <c r="B9" t="s">
        <v>46</v>
      </c>
      <c r="C9" t="s">
        <v>15</v>
      </c>
      <c r="D9" t="s">
        <v>47</v>
      </c>
      <c r="E9" t="s">
        <v>17</v>
      </c>
      <c r="G9" t="s">
        <v>48</v>
      </c>
      <c r="H9">
        <v>13.45</v>
      </c>
      <c r="I9" t="s">
        <v>20</v>
      </c>
      <c r="J9" t="s">
        <v>21</v>
      </c>
      <c r="K9" t="s">
        <v>22</v>
      </c>
      <c r="L9" s="2" t="s">
        <v>49</v>
      </c>
      <c r="M9">
        <f>COUNTIF(Wishlist!A:A,G9)</f>
        <v>0</v>
      </c>
      <c r="N9">
        <f>COUNTIF(Blacklist!A:A,G9)</f>
        <v>1</v>
      </c>
    </row>
    <row r="10" spans="1:14" x14ac:dyDescent="0.25">
      <c r="A10">
        <v>1961</v>
      </c>
      <c r="B10" t="s">
        <v>46</v>
      </c>
      <c r="C10" t="s">
        <v>50</v>
      </c>
      <c r="D10" t="s">
        <v>51</v>
      </c>
      <c r="E10" t="s">
        <v>17</v>
      </c>
      <c r="F10" t="s">
        <v>52</v>
      </c>
      <c r="G10" t="s">
        <v>53</v>
      </c>
      <c r="H10">
        <v>40.450000000000003</v>
      </c>
      <c r="I10" t="s">
        <v>20</v>
      </c>
      <c r="J10" t="s">
        <v>38</v>
      </c>
      <c r="K10" t="s">
        <v>22</v>
      </c>
      <c r="L10" s="2" t="s">
        <v>54</v>
      </c>
      <c r="M10">
        <f>COUNTIF(Wishlist!A:A,G10)</f>
        <v>0</v>
      </c>
      <c r="N10">
        <f>COUNTIF(Blacklist!A:A,G10)</f>
        <v>1</v>
      </c>
    </row>
    <row r="11" spans="1:14" x14ac:dyDescent="0.25">
      <c r="A11">
        <v>1963</v>
      </c>
      <c r="B11" t="s">
        <v>55</v>
      </c>
      <c r="C11" t="s">
        <v>56</v>
      </c>
      <c r="D11" t="s">
        <v>57</v>
      </c>
      <c r="E11" t="s">
        <v>17</v>
      </c>
      <c r="F11" t="s">
        <v>58</v>
      </c>
      <c r="G11" t="s">
        <v>59</v>
      </c>
      <c r="H11">
        <v>17.96</v>
      </c>
      <c r="I11" t="s">
        <v>20</v>
      </c>
      <c r="J11" t="s">
        <v>21</v>
      </c>
      <c r="K11" t="s">
        <v>22</v>
      </c>
      <c r="L11" s="2" t="s">
        <v>60</v>
      </c>
      <c r="M11">
        <f>COUNTIF(Wishlist!A:A,G11)</f>
        <v>0</v>
      </c>
      <c r="N11">
        <f>COUNTIF(Blacklist!A:A,G11)</f>
        <v>1</v>
      </c>
    </row>
    <row r="12" spans="1:14" x14ac:dyDescent="0.25">
      <c r="A12">
        <v>1963</v>
      </c>
      <c r="B12" t="s">
        <v>55</v>
      </c>
      <c r="C12" t="s">
        <v>56</v>
      </c>
      <c r="D12" t="s">
        <v>57</v>
      </c>
      <c r="E12" t="s">
        <v>17</v>
      </c>
      <c r="F12" t="s">
        <v>61</v>
      </c>
      <c r="G12" t="s">
        <v>62</v>
      </c>
      <c r="H12">
        <v>31.46</v>
      </c>
      <c r="I12" t="s">
        <v>20</v>
      </c>
      <c r="J12" t="s">
        <v>38</v>
      </c>
      <c r="K12" t="s">
        <v>22</v>
      </c>
      <c r="L12" s="2" t="s">
        <v>63</v>
      </c>
      <c r="M12">
        <f>COUNTIF(Wishlist!A:A,G12)</f>
        <v>0</v>
      </c>
      <c r="N12">
        <f>COUNTIF(Blacklist!A:A,G12)</f>
        <v>1</v>
      </c>
    </row>
    <row r="13" spans="1:14" x14ac:dyDescent="0.25">
      <c r="A13">
        <v>1964</v>
      </c>
      <c r="B13" t="s">
        <v>64</v>
      </c>
      <c r="C13" t="s">
        <v>50</v>
      </c>
      <c r="D13" t="s">
        <v>65</v>
      </c>
      <c r="E13" t="s">
        <v>17</v>
      </c>
      <c r="F13" t="s">
        <v>66</v>
      </c>
      <c r="G13" t="s">
        <v>67</v>
      </c>
      <c r="H13">
        <v>8.9499999999999993</v>
      </c>
      <c r="I13" t="s">
        <v>20</v>
      </c>
      <c r="J13" t="s">
        <v>21</v>
      </c>
      <c r="K13" t="s">
        <v>22</v>
      </c>
      <c r="L13" s="2" t="s">
        <v>68</v>
      </c>
      <c r="M13">
        <f>COUNTIF(Wishlist!A:A,G13)</f>
        <v>0</v>
      </c>
      <c r="N13">
        <f>COUNTIF(Blacklist!A:A,G13)</f>
        <v>1</v>
      </c>
    </row>
    <row r="14" spans="1:14" x14ac:dyDescent="0.25">
      <c r="A14">
        <v>1964</v>
      </c>
      <c r="B14" t="s">
        <v>64</v>
      </c>
      <c r="C14" t="s">
        <v>50</v>
      </c>
      <c r="D14" t="s">
        <v>65</v>
      </c>
      <c r="E14" t="s">
        <v>17</v>
      </c>
      <c r="F14" t="s">
        <v>69</v>
      </c>
      <c r="G14" t="s">
        <v>70</v>
      </c>
      <c r="H14">
        <v>11.65</v>
      </c>
      <c r="I14" t="s">
        <v>20</v>
      </c>
      <c r="J14" t="s">
        <v>21</v>
      </c>
      <c r="K14" t="s">
        <v>22</v>
      </c>
      <c r="L14" s="2" t="s">
        <v>71</v>
      </c>
      <c r="M14">
        <f>COUNTIF(Wishlist!A:A,G14)</f>
        <v>0</v>
      </c>
      <c r="N14">
        <f>COUNTIF(Blacklist!A:A,G14)</f>
        <v>1</v>
      </c>
    </row>
    <row r="15" spans="1:14" x14ac:dyDescent="0.25">
      <c r="A15">
        <v>1964</v>
      </c>
      <c r="B15" t="s">
        <v>64</v>
      </c>
      <c r="C15" t="s">
        <v>50</v>
      </c>
      <c r="D15" t="s">
        <v>65</v>
      </c>
      <c r="E15" t="s">
        <v>17</v>
      </c>
      <c r="F15" t="s">
        <v>72</v>
      </c>
      <c r="G15" t="s">
        <v>73</v>
      </c>
      <c r="H15">
        <v>40.450000000000003</v>
      </c>
      <c r="I15" t="s">
        <v>20</v>
      </c>
      <c r="J15" t="s">
        <v>38</v>
      </c>
      <c r="K15" t="s">
        <v>22</v>
      </c>
      <c r="L15" s="2" t="s">
        <v>74</v>
      </c>
      <c r="M15">
        <f>COUNTIF(Wishlist!A:A,G15)</f>
        <v>0</v>
      </c>
      <c r="N15">
        <f>COUNTIF(Blacklist!A:A,G15)</f>
        <v>1</v>
      </c>
    </row>
    <row r="16" spans="1:14" x14ac:dyDescent="0.25">
      <c r="A16">
        <v>1972</v>
      </c>
      <c r="B16" t="s">
        <v>75</v>
      </c>
      <c r="C16" t="s">
        <v>76</v>
      </c>
      <c r="D16" t="s">
        <v>77</v>
      </c>
      <c r="E16" t="s">
        <v>17</v>
      </c>
      <c r="F16" t="s">
        <v>78</v>
      </c>
      <c r="G16" t="s">
        <v>79</v>
      </c>
      <c r="H16">
        <v>7.16</v>
      </c>
      <c r="I16" t="s">
        <v>20</v>
      </c>
      <c r="J16" t="s">
        <v>21</v>
      </c>
      <c r="K16" t="s">
        <v>22</v>
      </c>
      <c r="L16" s="2" t="s">
        <v>80</v>
      </c>
      <c r="M16">
        <f>COUNTIF(Wishlist!A:A,G16)</f>
        <v>0</v>
      </c>
      <c r="N16">
        <f>COUNTIF(Blacklist!A:A,G16)</f>
        <v>1</v>
      </c>
    </row>
    <row r="17" spans="1:14" x14ac:dyDescent="0.25">
      <c r="A17">
        <v>1972</v>
      </c>
      <c r="B17" t="s">
        <v>75</v>
      </c>
      <c r="C17" t="s">
        <v>76</v>
      </c>
      <c r="D17" t="s">
        <v>77</v>
      </c>
      <c r="E17" t="s">
        <v>17</v>
      </c>
      <c r="F17" t="s">
        <v>81</v>
      </c>
      <c r="G17" t="s">
        <v>82</v>
      </c>
      <c r="H17">
        <v>17.96</v>
      </c>
      <c r="I17" t="s">
        <v>20</v>
      </c>
      <c r="J17" t="s">
        <v>21</v>
      </c>
      <c r="K17" t="s">
        <v>22</v>
      </c>
      <c r="L17" s="2" t="s">
        <v>83</v>
      </c>
      <c r="M17">
        <f>COUNTIF(Wishlist!A:A,G17)</f>
        <v>0</v>
      </c>
      <c r="N17">
        <f>COUNTIF(Blacklist!A:A,G17)</f>
        <v>1</v>
      </c>
    </row>
    <row r="18" spans="1:14" x14ac:dyDescent="0.25">
      <c r="A18">
        <v>1975</v>
      </c>
      <c r="B18" t="s">
        <v>84</v>
      </c>
      <c r="C18" t="s">
        <v>85</v>
      </c>
      <c r="D18" t="s">
        <v>86</v>
      </c>
      <c r="E18" t="s">
        <v>17</v>
      </c>
      <c r="F18" t="s">
        <v>87</v>
      </c>
      <c r="G18" t="s">
        <v>88</v>
      </c>
      <c r="H18">
        <v>7.16</v>
      </c>
      <c r="I18" t="s">
        <v>20</v>
      </c>
      <c r="J18" t="s">
        <v>21</v>
      </c>
      <c r="K18" t="s">
        <v>22</v>
      </c>
      <c r="L18" s="2" t="s">
        <v>89</v>
      </c>
      <c r="M18">
        <f>COUNTIF(Wishlist!A:A,G18)</f>
        <v>0</v>
      </c>
      <c r="N18">
        <f>COUNTIF(Blacklist!A:A,G18)</f>
        <v>1</v>
      </c>
    </row>
    <row r="19" spans="1:14" x14ac:dyDescent="0.25">
      <c r="A19">
        <v>1975</v>
      </c>
      <c r="B19" t="s">
        <v>84</v>
      </c>
      <c r="C19" t="s">
        <v>85</v>
      </c>
      <c r="D19" t="s">
        <v>86</v>
      </c>
      <c r="E19" t="s">
        <v>17</v>
      </c>
      <c r="F19" t="s">
        <v>90</v>
      </c>
      <c r="G19" t="s">
        <v>91</v>
      </c>
      <c r="H19">
        <v>17.96</v>
      </c>
      <c r="I19" t="s">
        <v>20</v>
      </c>
      <c r="J19" t="s">
        <v>21</v>
      </c>
      <c r="K19" t="s">
        <v>22</v>
      </c>
      <c r="L19" s="2" t="s">
        <v>92</v>
      </c>
      <c r="M19">
        <f>COUNTIF(Wishlist!A:A,G19)</f>
        <v>0</v>
      </c>
      <c r="N19">
        <f>COUNTIF(Blacklist!A:A,G19)</f>
        <v>1</v>
      </c>
    </row>
    <row r="20" spans="1:14" x14ac:dyDescent="0.25">
      <c r="A20">
        <v>1976</v>
      </c>
      <c r="B20" t="s">
        <v>93</v>
      </c>
      <c r="C20" t="s">
        <v>94</v>
      </c>
      <c r="D20" t="s">
        <v>95</v>
      </c>
      <c r="E20" t="s">
        <v>17</v>
      </c>
      <c r="F20" t="s">
        <v>96</v>
      </c>
      <c r="G20" t="s">
        <v>97</v>
      </c>
      <c r="H20">
        <v>17.96</v>
      </c>
      <c r="I20" t="s">
        <v>20</v>
      </c>
      <c r="J20" t="s">
        <v>21</v>
      </c>
      <c r="K20" t="s">
        <v>22</v>
      </c>
      <c r="L20" s="2" t="s">
        <v>98</v>
      </c>
      <c r="M20">
        <f>COUNTIF(Wishlist!A:A,G20)</f>
        <v>0</v>
      </c>
      <c r="N20">
        <f>COUNTIF(Blacklist!A:A,G20)</f>
        <v>1</v>
      </c>
    </row>
    <row r="21" spans="1:14" x14ac:dyDescent="0.25">
      <c r="A21">
        <v>1977</v>
      </c>
      <c r="B21" t="s">
        <v>99</v>
      </c>
      <c r="C21" t="s">
        <v>100</v>
      </c>
      <c r="D21" t="s">
        <v>101</v>
      </c>
      <c r="E21" t="s">
        <v>17</v>
      </c>
      <c r="F21" t="s">
        <v>102</v>
      </c>
      <c r="G21" t="s">
        <v>103</v>
      </c>
      <c r="H21">
        <v>13.45</v>
      </c>
      <c r="I21" t="s">
        <v>20</v>
      </c>
      <c r="J21" t="s">
        <v>21</v>
      </c>
      <c r="K21" t="s">
        <v>22</v>
      </c>
      <c r="L21" s="2" t="s">
        <v>104</v>
      </c>
      <c r="M21">
        <f>COUNTIF(Wishlist!A:A,G21)</f>
        <v>0</v>
      </c>
      <c r="N21">
        <f>COUNTIF(Blacklist!A:A,G21)</f>
        <v>1</v>
      </c>
    </row>
    <row r="22" spans="1:14" x14ac:dyDescent="0.25">
      <c r="A22">
        <v>1977</v>
      </c>
      <c r="B22" t="s">
        <v>99</v>
      </c>
      <c r="C22" t="s">
        <v>100</v>
      </c>
      <c r="D22" t="s">
        <v>105</v>
      </c>
      <c r="E22" t="s">
        <v>17</v>
      </c>
      <c r="F22" t="s">
        <v>106</v>
      </c>
      <c r="G22" t="s">
        <v>107</v>
      </c>
      <c r="H22">
        <v>16.149999999999999</v>
      </c>
      <c r="I22" t="s">
        <v>20</v>
      </c>
      <c r="J22" t="s">
        <v>21</v>
      </c>
      <c r="K22" t="s">
        <v>22</v>
      </c>
      <c r="L22" s="2" t="s">
        <v>108</v>
      </c>
      <c r="M22">
        <f>COUNTIF(Wishlist!A:A,G22)</f>
        <v>0</v>
      </c>
      <c r="N22">
        <f>COUNTIF(Blacklist!A:A,G22)</f>
        <v>1</v>
      </c>
    </row>
    <row r="23" spans="1:14" x14ac:dyDescent="0.25">
      <c r="A23">
        <v>1977</v>
      </c>
      <c r="B23" t="s">
        <v>109</v>
      </c>
      <c r="C23" t="s">
        <v>110</v>
      </c>
      <c r="D23" t="s">
        <v>111</v>
      </c>
      <c r="E23" t="s">
        <v>17</v>
      </c>
      <c r="G23" t="s">
        <v>112</v>
      </c>
      <c r="H23">
        <v>17.96</v>
      </c>
      <c r="I23" t="s">
        <v>20</v>
      </c>
      <c r="J23" t="s">
        <v>21</v>
      </c>
      <c r="K23" t="s">
        <v>22</v>
      </c>
      <c r="L23" s="2" t="s">
        <v>113</v>
      </c>
      <c r="M23">
        <f>COUNTIF(Wishlist!A:A,G23)</f>
        <v>0</v>
      </c>
      <c r="N23">
        <f>COUNTIF(Blacklist!A:A,G23)</f>
        <v>1</v>
      </c>
    </row>
    <row r="24" spans="1:14" x14ac:dyDescent="0.25">
      <c r="A24">
        <v>1979</v>
      </c>
      <c r="B24" t="s">
        <v>114</v>
      </c>
      <c r="C24" t="s">
        <v>15</v>
      </c>
      <c r="D24" t="s">
        <v>115</v>
      </c>
      <c r="E24" t="s">
        <v>17</v>
      </c>
      <c r="F24" t="s">
        <v>116</v>
      </c>
      <c r="G24" t="s">
        <v>117</v>
      </c>
      <c r="H24">
        <v>35.950000000000003</v>
      </c>
      <c r="I24" t="s">
        <v>20</v>
      </c>
      <c r="J24" t="s">
        <v>38</v>
      </c>
      <c r="K24" t="s">
        <v>22</v>
      </c>
      <c r="L24" s="2" t="s">
        <v>118</v>
      </c>
      <c r="M24">
        <f>COUNTIF(Wishlist!A:A,G24)</f>
        <v>0</v>
      </c>
      <c r="N24">
        <f>COUNTIF(Blacklist!A:A,G24)</f>
        <v>1</v>
      </c>
    </row>
    <row r="25" spans="1:14" x14ac:dyDescent="0.25">
      <c r="A25">
        <v>1979</v>
      </c>
      <c r="B25" t="s">
        <v>114</v>
      </c>
      <c r="C25" t="s">
        <v>15</v>
      </c>
      <c r="D25" t="s">
        <v>119</v>
      </c>
      <c r="E25" t="s">
        <v>17</v>
      </c>
      <c r="F25" t="s">
        <v>120</v>
      </c>
      <c r="G25" t="s">
        <v>121</v>
      </c>
      <c r="H25">
        <v>53.95</v>
      </c>
      <c r="I25" t="s">
        <v>20</v>
      </c>
      <c r="J25" t="s">
        <v>38</v>
      </c>
      <c r="K25" t="s">
        <v>22</v>
      </c>
      <c r="L25" s="2" t="s">
        <v>122</v>
      </c>
      <c r="M25">
        <f>COUNTIF(Wishlist!A:A,G25)</f>
        <v>0</v>
      </c>
      <c r="N25">
        <f>COUNTIF(Blacklist!A:A,G25)</f>
        <v>1</v>
      </c>
    </row>
    <row r="26" spans="1:14" x14ac:dyDescent="0.25">
      <c r="A26">
        <v>1979</v>
      </c>
      <c r="B26" t="s">
        <v>114</v>
      </c>
      <c r="C26" t="s">
        <v>50</v>
      </c>
      <c r="D26" t="s">
        <v>119</v>
      </c>
      <c r="E26" t="s">
        <v>17</v>
      </c>
      <c r="F26" t="s">
        <v>123</v>
      </c>
      <c r="G26" t="s">
        <v>124</v>
      </c>
      <c r="H26">
        <v>11.65</v>
      </c>
      <c r="I26" t="s">
        <v>20</v>
      </c>
      <c r="J26" t="s">
        <v>21</v>
      </c>
      <c r="K26" t="s">
        <v>22</v>
      </c>
      <c r="L26" s="2" t="s">
        <v>125</v>
      </c>
      <c r="M26">
        <f>COUNTIF(Wishlist!A:A,G26)</f>
        <v>0</v>
      </c>
      <c r="N26">
        <f>COUNTIF(Blacklist!A:A,G26)</f>
        <v>1</v>
      </c>
    </row>
    <row r="27" spans="1:14" x14ac:dyDescent="0.25">
      <c r="A27">
        <v>1982</v>
      </c>
      <c r="B27" t="s">
        <v>126</v>
      </c>
      <c r="C27" t="s">
        <v>50</v>
      </c>
      <c r="D27" t="s">
        <v>127</v>
      </c>
      <c r="E27" t="s">
        <v>17</v>
      </c>
      <c r="G27" t="s">
        <v>128</v>
      </c>
      <c r="H27">
        <v>8.9499999999999993</v>
      </c>
      <c r="I27" t="s">
        <v>20</v>
      </c>
      <c r="J27" t="s">
        <v>21</v>
      </c>
      <c r="K27" t="s">
        <v>22</v>
      </c>
      <c r="L27" s="2" t="s">
        <v>129</v>
      </c>
      <c r="M27">
        <f>COUNTIF(Wishlist!A:A,G27)</f>
        <v>0</v>
      </c>
      <c r="N27">
        <f>COUNTIF(Blacklist!A:A,G27)</f>
        <v>1</v>
      </c>
    </row>
    <row r="28" spans="1:14" x14ac:dyDescent="0.25">
      <c r="A28">
        <v>1983</v>
      </c>
      <c r="B28" t="s">
        <v>130</v>
      </c>
      <c r="C28" t="s">
        <v>131</v>
      </c>
      <c r="D28" t="s">
        <v>132</v>
      </c>
      <c r="E28" t="s">
        <v>17</v>
      </c>
      <c r="F28" t="s">
        <v>133</v>
      </c>
      <c r="G28" t="s">
        <v>134</v>
      </c>
      <c r="H28">
        <v>8.9499999999999993</v>
      </c>
      <c r="I28" t="s">
        <v>20</v>
      </c>
      <c r="J28" t="s">
        <v>21</v>
      </c>
      <c r="K28" t="s">
        <v>22</v>
      </c>
      <c r="L28" s="2" t="s">
        <v>135</v>
      </c>
      <c r="M28">
        <f>COUNTIF(Wishlist!A:A,G28)</f>
        <v>0</v>
      </c>
      <c r="N28">
        <f>COUNTIF(Blacklist!A:A,G28)</f>
        <v>1</v>
      </c>
    </row>
    <row r="29" spans="1:14" x14ac:dyDescent="0.25">
      <c r="A29">
        <v>1983</v>
      </c>
      <c r="B29" t="s">
        <v>130</v>
      </c>
      <c r="C29" t="s">
        <v>131</v>
      </c>
      <c r="D29" t="s">
        <v>136</v>
      </c>
      <c r="E29" t="s">
        <v>17</v>
      </c>
      <c r="F29" t="s">
        <v>137</v>
      </c>
      <c r="G29" t="s">
        <v>138</v>
      </c>
      <c r="H29">
        <v>13.45</v>
      </c>
      <c r="I29" t="s">
        <v>20</v>
      </c>
      <c r="J29" t="s">
        <v>21</v>
      </c>
      <c r="K29" t="s">
        <v>22</v>
      </c>
      <c r="L29" s="2" t="s">
        <v>139</v>
      </c>
      <c r="M29">
        <f>COUNTIF(Wishlist!A:A,G29)</f>
        <v>0</v>
      </c>
      <c r="N29">
        <f>COUNTIF(Blacklist!A:A,G29)</f>
        <v>1</v>
      </c>
    </row>
    <row r="30" spans="1:14" x14ac:dyDescent="0.25">
      <c r="A30">
        <v>1987</v>
      </c>
      <c r="B30" t="s">
        <v>140</v>
      </c>
      <c r="C30" t="s">
        <v>141</v>
      </c>
      <c r="D30" t="s">
        <v>142</v>
      </c>
      <c r="E30" t="s">
        <v>17</v>
      </c>
      <c r="G30" t="s">
        <v>143</v>
      </c>
      <c r="H30">
        <v>7.16</v>
      </c>
      <c r="I30" t="s">
        <v>20</v>
      </c>
      <c r="J30" t="s">
        <v>21</v>
      </c>
      <c r="K30" t="s">
        <v>22</v>
      </c>
      <c r="L30" s="2" t="s">
        <v>144</v>
      </c>
      <c r="M30">
        <f>COUNTIF(Wishlist!A:A,G30)</f>
        <v>0</v>
      </c>
      <c r="N30">
        <f>COUNTIF(Blacklist!A:A,G30)</f>
        <v>1</v>
      </c>
    </row>
    <row r="31" spans="1:14" x14ac:dyDescent="0.25">
      <c r="A31">
        <v>1988</v>
      </c>
      <c r="B31" t="s">
        <v>145</v>
      </c>
      <c r="C31" t="s">
        <v>146</v>
      </c>
      <c r="D31" t="s">
        <v>147</v>
      </c>
      <c r="E31" t="s">
        <v>17</v>
      </c>
      <c r="F31" t="s">
        <v>148</v>
      </c>
      <c r="G31" t="s">
        <v>149</v>
      </c>
      <c r="H31">
        <v>11.65</v>
      </c>
      <c r="I31" t="s">
        <v>20</v>
      </c>
      <c r="J31" t="s">
        <v>21</v>
      </c>
      <c r="K31" t="s">
        <v>22</v>
      </c>
      <c r="L31" s="2" t="s">
        <v>150</v>
      </c>
      <c r="M31">
        <f>COUNTIF(Wishlist!A:A,G31)</f>
        <v>0</v>
      </c>
      <c r="N31">
        <f>COUNTIF(Blacklist!A:A,G31)</f>
        <v>1</v>
      </c>
    </row>
    <row r="32" spans="1:14" x14ac:dyDescent="0.25">
      <c r="A32">
        <v>1988</v>
      </c>
      <c r="B32" t="s">
        <v>145</v>
      </c>
      <c r="C32" t="s">
        <v>151</v>
      </c>
      <c r="D32" t="s">
        <v>152</v>
      </c>
      <c r="E32" t="s">
        <v>17</v>
      </c>
      <c r="F32" t="s">
        <v>153</v>
      </c>
      <c r="G32" t="s">
        <v>154</v>
      </c>
      <c r="H32">
        <v>17.96</v>
      </c>
      <c r="I32" t="s">
        <v>20</v>
      </c>
      <c r="J32" t="s">
        <v>21</v>
      </c>
      <c r="K32" t="s">
        <v>22</v>
      </c>
      <c r="L32" s="2" t="s">
        <v>155</v>
      </c>
      <c r="M32">
        <f>COUNTIF(Wishlist!A:A,G32)</f>
        <v>0</v>
      </c>
      <c r="N32">
        <f>COUNTIF(Blacklist!A:A,G32)</f>
        <v>1</v>
      </c>
    </row>
    <row r="33" spans="1:14" x14ac:dyDescent="0.25">
      <c r="A33">
        <v>1996</v>
      </c>
      <c r="B33" t="s">
        <v>156</v>
      </c>
      <c r="C33" t="s">
        <v>157</v>
      </c>
      <c r="D33" t="s">
        <v>158</v>
      </c>
      <c r="E33" t="s">
        <v>17</v>
      </c>
      <c r="G33" t="s">
        <v>159</v>
      </c>
      <c r="H33">
        <v>13.45</v>
      </c>
      <c r="I33" t="s">
        <v>20</v>
      </c>
      <c r="J33" t="s">
        <v>21</v>
      </c>
      <c r="K33" t="s">
        <v>22</v>
      </c>
      <c r="L33" s="2" t="s">
        <v>160</v>
      </c>
      <c r="M33">
        <f>COUNTIF(Wishlist!A:A,G33)</f>
        <v>0</v>
      </c>
      <c r="N33">
        <f>COUNTIF(Blacklist!A:A,G33)</f>
        <v>1</v>
      </c>
    </row>
    <row r="34" spans="1:14" x14ac:dyDescent="0.25">
      <c r="A34">
        <v>1999</v>
      </c>
      <c r="B34" t="s">
        <v>161</v>
      </c>
      <c r="C34" t="s">
        <v>162</v>
      </c>
      <c r="D34" t="s">
        <v>163</v>
      </c>
      <c r="E34" t="s">
        <v>17</v>
      </c>
      <c r="G34" t="s">
        <v>164</v>
      </c>
      <c r="H34">
        <v>17.96</v>
      </c>
      <c r="I34" t="s">
        <v>20</v>
      </c>
      <c r="J34" t="s">
        <v>21</v>
      </c>
      <c r="K34" t="s">
        <v>22</v>
      </c>
      <c r="L34" s="2" t="s">
        <v>165</v>
      </c>
      <c r="M34">
        <f>COUNTIF(Wishlist!A:A,G34)</f>
        <v>0</v>
      </c>
      <c r="N34">
        <f>COUNTIF(Blacklist!A:A,G34)</f>
        <v>1</v>
      </c>
    </row>
    <row r="35" spans="1:14" x14ac:dyDescent="0.25">
      <c r="A35">
        <v>2000</v>
      </c>
      <c r="B35" t="s">
        <v>156</v>
      </c>
      <c r="C35" t="s">
        <v>162</v>
      </c>
      <c r="D35" t="s">
        <v>166</v>
      </c>
      <c r="E35" t="s">
        <v>17</v>
      </c>
      <c r="F35" t="s">
        <v>167</v>
      </c>
      <c r="G35" t="s">
        <v>168</v>
      </c>
      <c r="H35">
        <v>49.95</v>
      </c>
      <c r="I35" t="s">
        <v>20</v>
      </c>
      <c r="J35" t="s">
        <v>169</v>
      </c>
      <c r="K35" t="s">
        <v>22</v>
      </c>
      <c r="L35" s="2" t="s">
        <v>170</v>
      </c>
      <c r="M35">
        <f>COUNTIF(Wishlist!A:A,G35)</f>
        <v>0</v>
      </c>
      <c r="N35">
        <f>COUNTIF(Blacklist!A:A,G35)</f>
        <v>1</v>
      </c>
    </row>
    <row r="36" spans="1:14" x14ac:dyDescent="0.25">
      <c r="A36">
        <v>2001</v>
      </c>
      <c r="B36" t="s">
        <v>156</v>
      </c>
      <c r="C36" t="s">
        <v>162</v>
      </c>
      <c r="D36" t="s">
        <v>171</v>
      </c>
      <c r="E36" t="s">
        <v>17</v>
      </c>
      <c r="F36" t="s">
        <v>172</v>
      </c>
      <c r="G36" t="s">
        <v>173</v>
      </c>
      <c r="H36">
        <v>49.95</v>
      </c>
      <c r="I36" t="s">
        <v>20</v>
      </c>
      <c r="J36" t="s">
        <v>169</v>
      </c>
      <c r="K36" t="s">
        <v>22</v>
      </c>
      <c r="L36" s="2" t="s">
        <v>174</v>
      </c>
      <c r="M36">
        <f>COUNTIF(Wishlist!A:A,G36)</f>
        <v>0</v>
      </c>
      <c r="N36">
        <f>COUNTIF(Blacklist!A:A,G36)</f>
        <v>1</v>
      </c>
    </row>
    <row r="37" spans="1:14" x14ac:dyDescent="0.25">
      <c r="A37">
        <v>2002</v>
      </c>
      <c r="B37" t="s">
        <v>156</v>
      </c>
      <c r="C37" t="s">
        <v>162</v>
      </c>
      <c r="D37" t="s">
        <v>175</v>
      </c>
      <c r="E37" t="s">
        <v>17</v>
      </c>
      <c r="F37" t="s">
        <v>176</v>
      </c>
      <c r="G37" t="s">
        <v>177</v>
      </c>
      <c r="H37">
        <v>22.45</v>
      </c>
      <c r="I37" t="s">
        <v>20</v>
      </c>
      <c r="J37" t="s">
        <v>21</v>
      </c>
      <c r="K37" t="s">
        <v>22</v>
      </c>
      <c r="L37" s="2" t="s">
        <v>178</v>
      </c>
      <c r="M37">
        <f>COUNTIF(Wishlist!A:A,G37)</f>
        <v>0</v>
      </c>
      <c r="N37">
        <f>COUNTIF(Blacklist!A:A,G37)</f>
        <v>1</v>
      </c>
    </row>
    <row r="38" spans="1:14" x14ac:dyDescent="0.25">
      <c r="A38">
        <v>2003</v>
      </c>
      <c r="B38" t="s">
        <v>156</v>
      </c>
      <c r="C38" t="s">
        <v>162</v>
      </c>
      <c r="D38" t="s">
        <v>179</v>
      </c>
      <c r="E38" t="s">
        <v>17</v>
      </c>
      <c r="F38" t="s">
        <v>180</v>
      </c>
      <c r="G38" t="s">
        <v>181</v>
      </c>
      <c r="H38">
        <v>17.96</v>
      </c>
      <c r="I38" t="s">
        <v>20</v>
      </c>
      <c r="J38" t="s">
        <v>21</v>
      </c>
      <c r="K38" t="s">
        <v>22</v>
      </c>
      <c r="L38" s="2" t="s">
        <v>182</v>
      </c>
      <c r="M38">
        <f>COUNTIF(Wishlist!A:A,G38)</f>
        <v>0</v>
      </c>
      <c r="N38">
        <f>COUNTIF(Blacklist!A:A,G38)</f>
        <v>1</v>
      </c>
    </row>
    <row r="39" spans="1:14" x14ac:dyDescent="0.25">
      <c r="A39">
        <v>2004</v>
      </c>
      <c r="B39" t="s">
        <v>156</v>
      </c>
      <c r="C39" t="s">
        <v>162</v>
      </c>
      <c r="D39" t="s">
        <v>183</v>
      </c>
      <c r="E39" t="s">
        <v>17</v>
      </c>
      <c r="F39" t="s">
        <v>184</v>
      </c>
      <c r="G39" t="s">
        <v>185</v>
      </c>
      <c r="H39">
        <v>49.95</v>
      </c>
      <c r="I39" t="s">
        <v>20</v>
      </c>
      <c r="J39" t="s">
        <v>169</v>
      </c>
      <c r="K39" t="s">
        <v>22</v>
      </c>
      <c r="L39" s="2" t="s">
        <v>186</v>
      </c>
      <c r="M39">
        <f>COUNTIF(Wishlist!A:A,G39)</f>
        <v>0</v>
      </c>
      <c r="N39">
        <f>COUNTIF(Blacklist!A:A,G39)</f>
        <v>1</v>
      </c>
    </row>
    <row r="40" spans="1:14" x14ac:dyDescent="0.25">
      <c r="A40">
        <v>2009</v>
      </c>
      <c r="B40" t="s">
        <v>187</v>
      </c>
      <c r="C40" t="s">
        <v>188</v>
      </c>
      <c r="D40" t="s">
        <v>189</v>
      </c>
      <c r="E40" t="s">
        <v>17</v>
      </c>
      <c r="F40" t="s">
        <v>190</v>
      </c>
      <c r="G40" t="s">
        <v>191</v>
      </c>
      <c r="H40">
        <v>8.9499999999999993</v>
      </c>
      <c r="I40" t="s">
        <v>20</v>
      </c>
      <c r="J40" t="s">
        <v>21</v>
      </c>
      <c r="K40" t="s">
        <v>22</v>
      </c>
      <c r="L40" s="2" t="s">
        <v>192</v>
      </c>
      <c r="M40">
        <f>COUNTIF(Wishlist!A:A,G40)</f>
        <v>0</v>
      </c>
      <c r="N40">
        <f>COUNTIF(Blacklist!A:A,G40)</f>
        <v>1</v>
      </c>
    </row>
    <row r="41" spans="1:14" x14ac:dyDescent="0.25">
      <c r="A41">
        <v>2019</v>
      </c>
      <c r="B41" t="s">
        <v>193</v>
      </c>
      <c r="C41" t="s">
        <v>15</v>
      </c>
      <c r="D41" t="s">
        <v>194</v>
      </c>
      <c r="E41" t="s">
        <v>17</v>
      </c>
      <c r="F41" t="s">
        <v>195</v>
      </c>
      <c r="G41" t="s">
        <v>196</v>
      </c>
      <c r="H41">
        <v>11.65</v>
      </c>
      <c r="I41" t="s">
        <v>20</v>
      </c>
      <c r="J41" t="s">
        <v>197</v>
      </c>
      <c r="K41" t="s">
        <v>22</v>
      </c>
      <c r="L41" s="2" t="s">
        <v>198</v>
      </c>
      <c r="M41">
        <f>COUNTIF(Wishlist!A:A,G41)</f>
        <v>0</v>
      </c>
      <c r="N41">
        <f>COUNTIF(Blacklist!A:A,G41)</f>
        <v>1</v>
      </c>
    </row>
    <row r="42" spans="1:14" x14ac:dyDescent="0.25">
      <c r="A42">
        <v>2020</v>
      </c>
      <c r="B42" t="s">
        <v>193</v>
      </c>
      <c r="C42" t="s">
        <v>15</v>
      </c>
      <c r="D42" t="s">
        <v>199</v>
      </c>
      <c r="E42" t="s">
        <v>17</v>
      </c>
      <c r="F42" t="s">
        <v>200</v>
      </c>
      <c r="G42" t="s">
        <v>201</v>
      </c>
      <c r="H42">
        <v>8.9499999999999993</v>
      </c>
      <c r="I42" t="s">
        <v>20</v>
      </c>
      <c r="J42" t="s">
        <v>197</v>
      </c>
      <c r="K42" t="s">
        <v>22</v>
      </c>
      <c r="L42" s="2" t="s">
        <v>202</v>
      </c>
      <c r="M42">
        <f>COUNTIF(Wishlist!A:A,G42)</f>
        <v>0</v>
      </c>
      <c r="N42">
        <f>COUNTIF(Blacklist!A:A,G42)</f>
        <v>1</v>
      </c>
    </row>
    <row r="43" spans="1:14" x14ac:dyDescent="0.25">
      <c r="A43">
        <v>2020</v>
      </c>
      <c r="B43" t="s">
        <v>193</v>
      </c>
      <c r="C43" t="s">
        <v>15</v>
      </c>
      <c r="D43" t="s">
        <v>199</v>
      </c>
      <c r="E43" t="s">
        <v>17</v>
      </c>
      <c r="F43" t="s">
        <v>203</v>
      </c>
      <c r="G43" t="s">
        <v>204</v>
      </c>
      <c r="H43">
        <v>11.65</v>
      </c>
      <c r="I43" t="s">
        <v>20</v>
      </c>
      <c r="J43" t="s">
        <v>197</v>
      </c>
      <c r="K43" t="s">
        <v>22</v>
      </c>
      <c r="L43" s="2" t="s">
        <v>205</v>
      </c>
      <c r="M43">
        <f>COUNTIF(Wishlist!A:A,G43)</f>
        <v>0</v>
      </c>
      <c r="N43">
        <f>COUNTIF(Blacklist!A:A,G43)</f>
        <v>1</v>
      </c>
    </row>
    <row r="44" spans="1:14" x14ac:dyDescent="0.25">
      <c r="A44">
        <v>2021</v>
      </c>
      <c r="B44" t="s">
        <v>206</v>
      </c>
      <c r="C44" t="s">
        <v>207</v>
      </c>
      <c r="D44" t="s">
        <v>208</v>
      </c>
      <c r="E44" t="s">
        <v>17</v>
      </c>
      <c r="G44" t="s">
        <v>209</v>
      </c>
      <c r="H44">
        <v>13.45</v>
      </c>
      <c r="I44" t="s">
        <v>20</v>
      </c>
      <c r="J44" t="s">
        <v>197</v>
      </c>
      <c r="K44" t="s">
        <v>22</v>
      </c>
      <c r="L44" s="2" t="s">
        <v>210</v>
      </c>
      <c r="M44">
        <f>COUNTIF(Wishlist!A:A,G44)</f>
        <v>0</v>
      </c>
      <c r="N44">
        <f>COUNTIF(Blacklist!A:A,G44)</f>
        <v>1</v>
      </c>
    </row>
    <row r="45" spans="1:14" x14ac:dyDescent="0.25">
      <c r="A45">
        <v>2021</v>
      </c>
      <c r="B45" t="s">
        <v>211</v>
      </c>
      <c r="C45" t="s">
        <v>212</v>
      </c>
      <c r="D45" t="s">
        <v>213</v>
      </c>
      <c r="E45" t="s">
        <v>17</v>
      </c>
      <c r="F45" t="s">
        <v>214</v>
      </c>
      <c r="G45" t="s">
        <v>215</v>
      </c>
      <c r="H45">
        <v>11.65</v>
      </c>
      <c r="I45" t="s">
        <v>20</v>
      </c>
      <c r="J45" t="s">
        <v>197</v>
      </c>
      <c r="K45" t="s">
        <v>22</v>
      </c>
      <c r="L45" s="2" t="s">
        <v>216</v>
      </c>
      <c r="M45">
        <f>COUNTIF(Wishlist!A:A,G45)</f>
        <v>0</v>
      </c>
      <c r="N45">
        <f>COUNTIF(Blacklist!A:A,G45)</f>
        <v>1</v>
      </c>
    </row>
    <row r="46" spans="1:14" x14ac:dyDescent="0.25">
      <c r="A46">
        <v>2021</v>
      </c>
      <c r="B46" t="s">
        <v>211</v>
      </c>
      <c r="C46" t="s">
        <v>212</v>
      </c>
      <c r="D46" t="s">
        <v>217</v>
      </c>
      <c r="E46" t="s">
        <v>17</v>
      </c>
      <c r="F46" t="s">
        <v>218</v>
      </c>
      <c r="G46" t="s">
        <v>219</v>
      </c>
      <c r="H46">
        <v>22.45</v>
      </c>
      <c r="I46" t="s">
        <v>20</v>
      </c>
      <c r="J46" t="s">
        <v>197</v>
      </c>
      <c r="K46" t="s">
        <v>22</v>
      </c>
      <c r="L46" s="2" t="s">
        <v>220</v>
      </c>
      <c r="M46">
        <f>COUNTIF(Wishlist!A:A,G46)</f>
        <v>0</v>
      </c>
      <c r="N46">
        <f>COUNTIF(Blacklist!A:A,G46)</f>
        <v>1</v>
      </c>
    </row>
    <row r="47" spans="1:14" x14ac:dyDescent="0.25">
      <c r="A47">
        <v>2021</v>
      </c>
      <c r="B47" t="s">
        <v>211</v>
      </c>
      <c r="C47" t="s">
        <v>212</v>
      </c>
      <c r="D47" t="s">
        <v>217</v>
      </c>
      <c r="E47" t="s">
        <v>17</v>
      </c>
      <c r="F47" t="s">
        <v>221</v>
      </c>
      <c r="G47" t="s">
        <v>222</v>
      </c>
      <c r="H47">
        <v>22.45</v>
      </c>
      <c r="I47" t="s">
        <v>20</v>
      </c>
      <c r="J47" t="s">
        <v>197</v>
      </c>
      <c r="K47" t="s">
        <v>22</v>
      </c>
      <c r="L47" s="2" t="s">
        <v>223</v>
      </c>
      <c r="M47">
        <f>COUNTIF(Wishlist!A:A,G47)</f>
        <v>0</v>
      </c>
      <c r="N47">
        <f>COUNTIF(Blacklist!A:A,G47)</f>
        <v>1</v>
      </c>
    </row>
    <row r="48" spans="1:14" x14ac:dyDescent="0.25">
      <c r="A48">
        <v>2021</v>
      </c>
      <c r="B48" t="s">
        <v>211</v>
      </c>
      <c r="C48" t="s">
        <v>212</v>
      </c>
      <c r="D48" t="s">
        <v>217</v>
      </c>
      <c r="E48" t="s">
        <v>17</v>
      </c>
      <c r="F48" t="s">
        <v>224</v>
      </c>
      <c r="G48" t="s">
        <v>225</v>
      </c>
      <c r="H48">
        <v>71.959999999999994</v>
      </c>
      <c r="I48" t="s">
        <v>20</v>
      </c>
      <c r="J48" t="s">
        <v>226</v>
      </c>
      <c r="K48" t="s">
        <v>22</v>
      </c>
      <c r="L48" s="2" t="s">
        <v>227</v>
      </c>
      <c r="M48">
        <f>COUNTIF(Wishlist!A:A,G48)</f>
        <v>0</v>
      </c>
      <c r="N48">
        <f>COUNTIF(Blacklist!A:A,G48)</f>
        <v>1</v>
      </c>
    </row>
    <row r="49" spans="1:14" x14ac:dyDescent="0.25">
      <c r="A49">
        <v>2021</v>
      </c>
      <c r="B49" t="s">
        <v>211</v>
      </c>
      <c r="C49" t="s">
        <v>212</v>
      </c>
      <c r="D49" t="s">
        <v>217</v>
      </c>
      <c r="E49" t="s">
        <v>17</v>
      </c>
      <c r="F49" t="s">
        <v>228</v>
      </c>
      <c r="G49" t="s">
        <v>229</v>
      </c>
      <c r="H49">
        <v>71.959999999999994</v>
      </c>
      <c r="I49" t="s">
        <v>20</v>
      </c>
      <c r="J49" t="s">
        <v>226</v>
      </c>
      <c r="K49" t="s">
        <v>22</v>
      </c>
      <c r="L49" s="2" t="s">
        <v>230</v>
      </c>
      <c r="M49">
        <f>COUNTIF(Wishlist!A:A,G49)</f>
        <v>0</v>
      </c>
      <c r="N49">
        <f>COUNTIF(Blacklist!A:A,G49)</f>
        <v>1</v>
      </c>
    </row>
    <row r="50" spans="1:14" x14ac:dyDescent="0.25">
      <c r="A50">
        <v>2021</v>
      </c>
      <c r="B50" t="s">
        <v>211</v>
      </c>
      <c r="C50" t="s">
        <v>212</v>
      </c>
      <c r="D50" t="s">
        <v>217</v>
      </c>
      <c r="E50" t="s">
        <v>17</v>
      </c>
      <c r="F50" t="s">
        <v>231</v>
      </c>
      <c r="G50" t="s">
        <v>232</v>
      </c>
      <c r="H50">
        <v>71.959999999999994</v>
      </c>
      <c r="I50" t="s">
        <v>20</v>
      </c>
      <c r="J50" t="s">
        <v>226</v>
      </c>
      <c r="K50" t="s">
        <v>22</v>
      </c>
      <c r="L50" s="2" t="s">
        <v>233</v>
      </c>
      <c r="M50">
        <f>COUNTIF(Wishlist!A:A,G50)</f>
        <v>0</v>
      </c>
      <c r="N50">
        <f>COUNTIF(Blacklist!A:A,G50)</f>
        <v>1</v>
      </c>
    </row>
    <row r="51" spans="1:14" x14ac:dyDescent="0.25">
      <c r="A51">
        <v>2021</v>
      </c>
      <c r="B51" t="s">
        <v>211</v>
      </c>
      <c r="C51" t="s">
        <v>212</v>
      </c>
      <c r="D51" t="s">
        <v>217</v>
      </c>
      <c r="E51" t="s">
        <v>17</v>
      </c>
      <c r="F51" t="s">
        <v>214</v>
      </c>
      <c r="G51" t="s">
        <v>234</v>
      </c>
      <c r="H51">
        <v>99.95</v>
      </c>
      <c r="I51" t="s">
        <v>20</v>
      </c>
      <c r="J51" t="s">
        <v>226</v>
      </c>
      <c r="K51" t="s">
        <v>22</v>
      </c>
      <c r="L51" s="2" t="s">
        <v>235</v>
      </c>
      <c r="M51">
        <f>COUNTIF(Wishlist!A:A,G51)</f>
        <v>0</v>
      </c>
      <c r="N51">
        <f>COUNTIF(Blacklist!A:A,G51)</f>
        <v>1</v>
      </c>
    </row>
    <row r="52" spans="1:14" x14ac:dyDescent="0.25">
      <c r="A52">
        <v>2021</v>
      </c>
      <c r="B52" t="s">
        <v>211</v>
      </c>
      <c r="C52" t="s">
        <v>212</v>
      </c>
      <c r="D52" t="s">
        <v>217</v>
      </c>
      <c r="E52" t="s">
        <v>17</v>
      </c>
      <c r="F52" t="s">
        <v>236</v>
      </c>
      <c r="G52" t="s">
        <v>237</v>
      </c>
      <c r="H52">
        <v>99.95</v>
      </c>
      <c r="I52" t="s">
        <v>20</v>
      </c>
      <c r="J52" t="s">
        <v>226</v>
      </c>
      <c r="K52" t="s">
        <v>22</v>
      </c>
      <c r="L52" s="2" t="s">
        <v>238</v>
      </c>
      <c r="M52">
        <f>COUNTIF(Wishlist!A:A,G52)</f>
        <v>0</v>
      </c>
      <c r="N52">
        <f>COUNTIF(Blacklist!A:A,G52)</f>
        <v>1</v>
      </c>
    </row>
    <row r="53" spans="1:14" x14ac:dyDescent="0.25">
      <c r="A53">
        <v>2021</v>
      </c>
      <c r="B53" t="s">
        <v>211</v>
      </c>
      <c r="C53" t="s">
        <v>212</v>
      </c>
      <c r="D53" t="s">
        <v>217</v>
      </c>
      <c r="E53" t="s">
        <v>17</v>
      </c>
      <c r="F53" t="s">
        <v>239</v>
      </c>
      <c r="G53" t="s">
        <v>240</v>
      </c>
      <c r="H53">
        <v>99.95</v>
      </c>
      <c r="I53" t="s">
        <v>20</v>
      </c>
      <c r="J53" t="s">
        <v>226</v>
      </c>
      <c r="K53" t="s">
        <v>22</v>
      </c>
      <c r="L53" s="2" t="s">
        <v>241</v>
      </c>
      <c r="M53">
        <f>COUNTIF(Wishlist!A:A,G53)</f>
        <v>0</v>
      </c>
      <c r="N53">
        <f>COUNTIF(Blacklist!A:A,G53)</f>
        <v>1</v>
      </c>
    </row>
    <row r="54" spans="1:14" x14ac:dyDescent="0.25">
      <c r="A54">
        <v>2021</v>
      </c>
      <c r="B54" t="s">
        <v>211</v>
      </c>
      <c r="C54" t="s">
        <v>212</v>
      </c>
      <c r="D54" t="s">
        <v>217</v>
      </c>
      <c r="E54" t="s">
        <v>17</v>
      </c>
      <c r="F54" t="s">
        <v>242</v>
      </c>
      <c r="G54" t="s">
        <v>243</v>
      </c>
      <c r="H54">
        <v>249.95</v>
      </c>
      <c r="I54" t="s">
        <v>20</v>
      </c>
      <c r="J54" t="s">
        <v>226</v>
      </c>
      <c r="K54" t="s">
        <v>22</v>
      </c>
      <c r="L54" s="2" t="s">
        <v>244</v>
      </c>
      <c r="M54">
        <f>COUNTIF(Wishlist!A:A,G54)</f>
        <v>0</v>
      </c>
      <c r="N54">
        <f>COUNTIF(Blacklist!A:A,G54)</f>
        <v>1</v>
      </c>
    </row>
    <row r="55" spans="1:14" x14ac:dyDescent="0.25">
      <c r="A55">
        <v>2021</v>
      </c>
      <c r="B55" t="s">
        <v>245</v>
      </c>
      <c r="C55" t="s">
        <v>212</v>
      </c>
      <c r="D55" t="s">
        <v>213</v>
      </c>
      <c r="E55" t="s">
        <v>17</v>
      </c>
      <c r="F55" t="s">
        <v>246</v>
      </c>
      <c r="G55" t="s">
        <v>247</v>
      </c>
      <c r="H55">
        <v>199.95</v>
      </c>
      <c r="I55" t="s">
        <v>20</v>
      </c>
      <c r="J55" t="s">
        <v>226</v>
      </c>
      <c r="K55" t="s">
        <v>22</v>
      </c>
      <c r="L55" s="2" t="s">
        <v>248</v>
      </c>
      <c r="M55">
        <f>COUNTIF(Wishlist!A:A,G55)</f>
        <v>0</v>
      </c>
      <c r="N55">
        <f>COUNTIF(Blacklist!A:A,G55)</f>
        <v>1</v>
      </c>
    </row>
    <row r="56" spans="1:14" x14ac:dyDescent="0.25">
      <c r="A56">
        <v>1939</v>
      </c>
      <c r="D56" t="s">
        <v>249</v>
      </c>
      <c r="E56" t="s">
        <v>17</v>
      </c>
      <c r="G56" t="s">
        <v>250</v>
      </c>
      <c r="H56">
        <v>53.95</v>
      </c>
      <c r="I56" t="s">
        <v>20</v>
      </c>
      <c r="J56" t="s">
        <v>251</v>
      </c>
      <c r="K56" t="s">
        <v>22</v>
      </c>
      <c r="L56" s="2" t="s">
        <v>252</v>
      </c>
      <c r="M56">
        <f>COUNTIF(Wishlist!A:A,G56)</f>
        <v>0</v>
      </c>
      <c r="N56">
        <f>COUNTIF(Blacklist!A:A,G56)</f>
        <v>0</v>
      </c>
    </row>
    <row r="57" spans="1:14" x14ac:dyDescent="0.25">
      <c r="A57">
        <v>1951</v>
      </c>
      <c r="B57" t="s">
        <v>253</v>
      </c>
      <c r="C57" t="s">
        <v>15</v>
      </c>
      <c r="D57" t="s">
        <v>254</v>
      </c>
      <c r="E57" t="s">
        <v>17</v>
      </c>
      <c r="F57" t="s">
        <v>255</v>
      </c>
      <c r="G57" t="s">
        <v>256</v>
      </c>
      <c r="H57">
        <v>40.450000000000003</v>
      </c>
      <c r="I57" t="s">
        <v>20</v>
      </c>
      <c r="J57" t="s">
        <v>38</v>
      </c>
      <c r="K57" t="s">
        <v>22</v>
      </c>
      <c r="L57" s="2" t="s">
        <v>257</v>
      </c>
      <c r="M57">
        <f>COUNTIF(Wishlist!A:A,G57)</f>
        <v>0</v>
      </c>
      <c r="N57">
        <f>COUNTIF(Blacklist!A:A,G57)</f>
        <v>0</v>
      </c>
    </row>
    <row r="58" spans="1:14" x14ac:dyDescent="0.25">
      <c r="A58">
        <v>1951</v>
      </c>
      <c r="B58" t="s">
        <v>253</v>
      </c>
      <c r="C58" t="s">
        <v>15</v>
      </c>
      <c r="D58" t="s">
        <v>254</v>
      </c>
      <c r="E58" t="s">
        <v>17</v>
      </c>
      <c r="G58" t="s">
        <v>258</v>
      </c>
      <c r="H58">
        <v>11.65</v>
      </c>
      <c r="I58" t="s">
        <v>20</v>
      </c>
      <c r="J58" t="s">
        <v>21</v>
      </c>
      <c r="K58" t="s">
        <v>22</v>
      </c>
      <c r="L58" s="2" t="s">
        <v>259</v>
      </c>
      <c r="M58">
        <f>COUNTIF(Wishlist!A:A,G58)</f>
        <v>1</v>
      </c>
      <c r="N58">
        <f>COUNTIF(Blacklist!A:A,G58)</f>
        <v>0</v>
      </c>
    </row>
    <row r="59" spans="1:14" x14ac:dyDescent="0.25">
      <c r="A59">
        <v>1952</v>
      </c>
      <c r="B59" t="s">
        <v>260</v>
      </c>
      <c r="C59" t="s">
        <v>261</v>
      </c>
      <c r="D59" t="s">
        <v>47</v>
      </c>
      <c r="E59" t="s">
        <v>17</v>
      </c>
      <c r="G59" t="s">
        <v>262</v>
      </c>
      <c r="H59">
        <v>22.45</v>
      </c>
      <c r="I59" t="s">
        <v>20</v>
      </c>
      <c r="J59" t="s">
        <v>21</v>
      </c>
      <c r="K59" t="s">
        <v>22</v>
      </c>
      <c r="L59" s="2" t="s">
        <v>263</v>
      </c>
      <c r="M59">
        <f>COUNTIF(Wishlist!A:A,G59)</f>
        <v>0</v>
      </c>
      <c r="N59">
        <f>COUNTIF(Blacklist!A:A,G59)</f>
        <v>0</v>
      </c>
    </row>
    <row r="60" spans="1:14" x14ac:dyDescent="0.25">
      <c r="A60">
        <v>1952</v>
      </c>
      <c r="B60" t="s">
        <v>264</v>
      </c>
      <c r="C60" t="s">
        <v>265</v>
      </c>
      <c r="D60" t="s">
        <v>254</v>
      </c>
      <c r="E60" t="s">
        <v>17</v>
      </c>
      <c r="G60" t="s">
        <v>266</v>
      </c>
      <c r="H60">
        <v>8.9499999999999993</v>
      </c>
      <c r="I60" t="s">
        <v>20</v>
      </c>
      <c r="J60" t="s">
        <v>21</v>
      </c>
      <c r="K60" t="s">
        <v>22</v>
      </c>
      <c r="L60" s="2" t="s">
        <v>267</v>
      </c>
      <c r="M60">
        <f>COUNTIF(Wishlist!A:A,G60)</f>
        <v>1</v>
      </c>
      <c r="N60">
        <f>COUNTIF(Blacklist!A:A,G60)</f>
        <v>0</v>
      </c>
    </row>
    <row r="61" spans="1:14" x14ac:dyDescent="0.25">
      <c r="A61">
        <v>1953</v>
      </c>
      <c r="B61" t="s">
        <v>268</v>
      </c>
      <c r="C61" t="s">
        <v>269</v>
      </c>
      <c r="D61" t="s">
        <v>270</v>
      </c>
      <c r="E61" t="s">
        <v>17</v>
      </c>
      <c r="F61" t="s">
        <v>271</v>
      </c>
      <c r="G61" t="s">
        <v>272</v>
      </c>
      <c r="H61">
        <v>11.65</v>
      </c>
      <c r="I61" t="s">
        <v>20</v>
      </c>
      <c r="J61" t="s">
        <v>21</v>
      </c>
      <c r="K61" t="s">
        <v>22</v>
      </c>
      <c r="L61" s="2" t="s">
        <v>273</v>
      </c>
      <c r="M61">
        <f>COUNTIF(Wishlist!A:A,G61)</f>
        <v>1</v>
      </c>
      <c r="N61">
        <f>COUNTIF(Blacklist!A:A,G61)</f>
        <v>0</v>
      </c>
    </row>
    <row r="62" spans="1:14" x14ac:dyDescent="0.25">
      <c r="A62">
        <v>1953</v>
      </c>
      <c r="B62" t="s">
        <v>274</v>
      </c>
      <c r="C62" t="s">
        <v>15</v>
      </c>
      <c r="D62" t="s">
        <v>275</v>
      </c>
      <c r="E62" t="s">
        <v>17</v>
      </c>
      <c r="F62" t="s">
        <v>276</v>
      </c>
      <c r="G62" t="s">
        <v>277</v>
      </c>
      <c r="H62">
        <v>11.65</v>
      </c>
      <c r="I62" t="s">
        <v>20</v>
      </c>
      <c r="J62" t="s">
        <v>21</v>
      </c>
      <c r="K62" t="s">
        <v>22</v>
      </c>
      <c r="L62" s="2" t="s">
        <v>278</v>
      </c>
      <c r="M62">
        <f>COUNTIF(Wishlist!A:A,G62)</f>
        <v>1</v>
      </c>
      <c r="N62">
        <f>COUNTIF(Blacklist!A:A,G62)</f>
        <v>0</v>
      </c>
    </row>
    <row r="63" spans="1:14" x14ac:dyDescent="0.25">
      <c r="A63">
        <v>1954</v>
      </c>
      <c r="B63" t="s">
        <v>28</v>
      </c>
      <c r="C63" t="s">
        <v>279</v>
      </c>
      <c r="D63" t="s">
        <v>280</v>
      </c>
      <c r="E63" t="s">
        <v>17</v>
      </c>
      <c r="F63" t="s">
        <v>281</v>
      </c>
      <c r="G63" t="s">
        <v>282</v>
      </c>
      <c r="H63">
        <v>40.450000000000003</v>
      </c>
      <c r="I63" t="s">
        <v>20</v>
      </c>
      <c r="J63" t="s">
        <v>38</v>
      </c>
      <c r="K63" t="s">
        <v>22</v>
      </c>
      <c r="L63" s="2" t="s">
        <v>283</v>
      </c>
      <c r="M63">
        <f>COUNTIF(Wishlist!A:A,G63)</f>
        <v>0</v>
      </c>
      <c r="N63">
        <f>COUNTIF(Blacklist!A:A,G63)</f>
        <v>0</v>
      </c>
    </row>
    <row r="64" spans="1:14" x14ac:dyDescent="0.25">
      <c r="A64">
        <v>1954</v>
      </c>
      <c r="B64" t="s">
        <v>28</v>
      </c>
      <c r="C64" t="s">
        <v>279</v>
      </c>
      <c r="D64" t="s">
        <v>280</v>
      </c>
      <c r="E64" t="s">
        <v>17</v>
      </c>
      <c r="F64" t="s">
        <v>284</v>
      </c>
      <c r="G64" t="s">
        <v>285</v>
      </c>
      <c r="H64">
        <v>40.450000000000003</v>
      </c>
      <c r="I64" t="s">
        <v>20</v>
      </c>
      <c r="J64" t="s">
        <v>38</v>
      </c>
      <c r="K64" t="s">
        <v>22</v>
      </c>
      <c r="L64" s="2" t="s">
        <v>286</v>
      </c>
      <c r="M64">
        <f>COUNTIF(Wishlist!A:A,G64)</f>
        <v>0</v>
      </c>
      <c r="N64">
        <f>COUNTIF(Blacklist!A:A,G64)</f>
        <v>0</v>
      </c>
    </row>
    <row r="65" spans="1:14" x14ac:dyDescent="0.25">
      <c r="A65">
        <v>1954</v>
      </c>
      <c r="B65" t="s">
        <v>287</v>
      </c>
      <c r="C65" t="s">
        <v>288</v>
      </c>
      <c r="D65" t="s">
        <v>289</v>
      </c>
      <c r="E65" t="s">
        <v>17</v>
      </c>
      <c r="F65" t="s">
        <v>290</v>
      </c>
      <c r="G65" t="s">
        <v>291</v>
      </c>
      <c r="H65">
        <v>22.45</v>
      </c>
      <c r="I65" t="s">
        <v>20</v>
      </c>
      <c r="J65" t="s">
        <v>38</v>
      </c>
      <c r="K65" t="s">
        <v>22</v>
      </c>
      <c r="L65" s="2" t="s">
        <v>292</v>
      </c>
      <c r="M65">
        <f>COUNTIF(Wishlist!A:A,G65)</f>
        <v>0</v>
      </c>
      <c r="N65">
        <f>COUNTIF(Blacklist!A:A,G65)</f>
        <v>0</v>
      </c>
    </row>
    <row r="66" spans="1:14" x14ac:dyDescent="0.25">
      <c r="A66">
        <v>1954</v>
      </c>
      <c r="B66" t="s">
        <v>287</v>
      </c>
      <c r="C66" t="s">
        <v>288</v>
      </c>
      <c r="D66" t="s">
        <v>289</v>
      </c>
      <c r="E66" t="s">
        <v>17</v>
      </c>
      <c r="F66" t="s">
        <v>293</v>
      </c>
      <c r="G66" t="s">
        <v>294</v>
      </c>
      <c r="H66">
        <v>22.45</v>
      </c>
      <c r="I66" t="s">
        <v>20</v>
      </c>
      <c r="J66" t="s">
        <v>38</v>
      </c>
      <c r="K66" t="s">
        <v>22</v>
      </c>
      <c r="L66" s="2" t="s">
        <v>295</v>
      </c>
      <c r="M66">
        <f>COUNTIF(Wishlist!A:A,G66)</f>
        <v>0</v>
      </c>
      <c r="N66">
        <f>COUNTIF(Blacklist!A:A,G66)</f>
        <v>0</v>
      </c>
    </row>
    <row r="67" spans="1:14" x14ac:dyDescent="0.25">
      <c r="A67">
        <v>1954</v>
      </c>
      <c r="B67" t="s">
        <v>296</v>
      </c>
      <c r="C67" t="s">
        <v>265</v>
      </c>
      <c r="D67" t="s">
        <v>297</v>
      </c>
      <c r="E67" t="s">
        <v>17</v>
      </c>
      <c r="G67" t="s">
        <v>298</v>
      </c>
      <c r="H67">
        <v>11.65</v>
      </c>
      <c r="I67" t="s">
        <v>20</v>
      </c>
      <c r="J67" t="s">
        <v>21</v>
      </c>
      <c r="K67" t="s">
        <v>22</v>
      </c>
      <c r="L67" s="2" t="s">
        <v>299</v>
      </c>
      <c r="M67">
        <f>COUNTIF(Wishlist!A:A,G67)</f>
        <v>1</v>
      </c>
      <c r="N67">
        <f>COUNTIF(Blacklist!A:A,G67)</f>
        <v>0</v>
      </c>
    </row>
    <row r="68" spans="1:14" x14ac:dyDescent="0.25">
      <c r="A68">
        <v>1954</v>
      </c>
      <c r="B68" t="s">
        <v>300</v>
      </c>
      <c r="C68" t="s">
        <v>15</v>
      </c>
      <c r="D68" t="s">
        <v>301</v>
      </c>
      <c r="E68" t="s">
        <v>17</v>
      </c>
      <c r="F68" t="s">
        <v>302</v>
      </c>
      <c r="G68" t="s">
        <v>303</v>
      </c>
      <c r="H68">
        <v>11.65</v>
      </c>
      <c r="I68" t="s">
        <v>20</v>
      </c>
      <c r="J68" t="s">
        <v>21</v>
      </c>
      <c r="K68" t="s">
        <v>22</v>
      </c>
      <c r="L68" s="2" t="s">
        <v>304</v>
      </c>
      <c r="M68">
        <f>COUNTIF(Wishlist!A:A,G68)</f>
        <v>1</v>
      </c>
      <c r="N68">
        <f>COUNTIF(Blacklist!A:A,G68)</f>
        <v>0</v>
      </c>
    </row>
    <row r="69" spans="1:14" x14ac:dyDescent="0.25">
      <c r="A69">
        <v>1954</v>
      </c>
      <c r="B69" t="s">
        <v>300</v>
      </c>
      <c r="C69" t="s">
        <v>15</v>
      </c>
      <c r="D69" t="s">
        <v>305</v>
      </c>
      <c r="E69" t="s">
        <v>17</v>
      </c>
      <c r="G69" t="s">
        <v>306</v>
      </c>
      <c r="H69">
        <v>13.45</v>
      </c>
      <c r="I69" t="s">
        <v>20</v>
      </c>
      <c r="J69" t="s">
        <v>21</v>
      </c>
      <c r="K69" t="s">
        <v>22</v>
      </c>
      <c r="L69" s="2" t="s">
        <v>307</v>
      </c>
      <c r="M69">
        <f>COUNTIF(Wishlist!A:A,G69)</f>
        <v>1</v>
      </c>
      <c r="N69">
        <f>COUNTIF(Blacklist!A:A,G69)</f>
        <v>0</v>
      </c>
    </row>
    <row r="70" spans="1:14" x14ac:dyDescent="0.25">
      <c r="A70">
        <v>1954</v>
      </c>
      <c r="B70" t="s">
        <v>28</v>
      </c>
      <c r="C70" t="s">
        <v>288</v>
      </c>
      <c r="D70" t="s">
        <v>308</v>
      </c>
      <c r="E70" t="s">
        <v>17</v>
      </c>
      <c r="F70" t="s">
        <v>309</v>
      </c>
      <c r="G70" t="s">
        <v>310</v>
      </c>
      <c r="H70">
        <v>31.46</v>
      </c>
      <c r="I70" t="s">
        <v>20</v>
      </c>
      <c r="J70" t="s">
        <v>38</v>
      </c>
      <c r="K70" t="s">
        <v>22</v>
      </c>
      <c r="L70" s="2" t="s">
        <v>311</v>
      </c>
      <c r="M70">
        <f>COUNTIF(Wishlist!A:A,G70)</f>
        <v>1</v>
      </c>
      <c r="N70">
        <f>COUNTIF(Blacklist!A:A,G70)</f>
        <v>0</v>
      </c>
    </row>
    <row r="71" spans="1:14" x14ac:dyDescent="0.25">
      <c r="A71">
        <v>1954</v>
      </c>
      <c r="B71" t="s">
        <v>28</v>
      </c>
      <c r="C71" t="s">
        <v>288</v>
      </c>
      <c r="D71" t="s">
        <v>289</v>
      </c>
      <c r="E71" t="s">
        <v>17</v>
      </c>
      <c r="F71" t="s">
        <v>312</v>
      </c>
      <c r="G71" t="s">
        <v>313</v>
      </c>
      <c r="H71">
        <v>31.46</v>
      </c>
      <c r="I71" t="s">
        <v>20</v>
      </c>
      <c r="J71" t="s">
        <v>38</v>
      </c>
      <c r="K71" t="s">
        <v>22</v>
      </c>
      <c r="L71" s="2" t="s">
        <v>314</v>
      </c>
      <c r="M71">
        <f>COUNTIF(Wishlist!A:A,G71)</f>
        <v>1</v>
      </c>
      <c r="N71">
        <f>COUNTIF(Blacklist!A:A,G71)</f>
        <v>0</v>
      </c>
    </row>
    <row r="72" spans="1:14" x14ac:dyDescent="0.25">
      <c r="A72">
        <v>1955</v>
      </c>
      <c r="B72" t="s">
        <v>28</v>
      </c>
      <c r="C72" t="s">
        <v>315</v>
      </c>
      <c r="D72" t="s">
        <v>316</v>
      </c>
      <c r="F72" t="s">
        <v>317</v>
      </c>
      <c r="G72" t="s">
        <v>318</v>
      </c>
      <c r="H72">
        <v>69.95</v>
      </c>
      <c r="I72" t="s">
        <v>20</v>
      </c>
      <c r="J72" t="s">
        <v>251</v>
      </c>
      <c r="K72" t="s">
        <v>22</v>
      </c>
      <c r="L72" s="2" t="s">
        <v>319</v>
      </c>
      <c r="M72">
        <f>COUNTIF(Wishlist!A:A,G72)</f>
        <v>1</v>
      </c>
      <c r="N72">
        <f>COUNTIF(Blacklist!A:A,G72)</f>
        <v>0</v>
      </c>
    </row>
    <row r="73" spans="1:14" x14ac:dyDescent="0.25">
      <c r="A73">
        <v>1955</v>
      </c>
      <c r="B73" t="s">
        <v>320</v>
      </c>
      <c r="C73" t="s">
        <v>15</v>
      </c>
      <c r="D73" t="s">
        <v>321</v>
      </c>
      <c r="E73" t="s">
        <v>17</v>
      </c>
      <c r="F73" t="s">
        <v>322</v>
      </c>
      <c r="G73" t="s">
        <v>323</v>
      </c>
      <c r="H73">
        <v>11.65</v>
      </c>
      <c r="I73" t="s">
        <v>20</v>
      </c>
      <c r="J73" t="s">
        <v>21</v>
      </c>
      <c r="K73" t="s">
        <v>22</v>
      </c>
      <c r="L73" s="2" t="s">
        <v>324</v>
      </c>
      <c r="M73">
        <f>COUNTIF(Wishlist!A:A,G73)</f>
        <v>1</v>
      </c>
      <c r="N73">
        <f>COUNTIF(Blacklist!A:A,G73)</f>
        <v>0</v>
      </c>
    </row>
    <row r="74" spans="1:14" x14ac:dyDescent="0.25">
      <c r="A74">
        <v>1955</v>
      </c>
      <c r="B74" t="s">
        <v>325</v>
      </c>
      <c r="C74" t="s">
        <v>15</v>
      </c>
      <c r="D74" t="s">
        <v>297</v>
      </c>
      <c r="E74" t="s">
        <v>17</v>
      </c>
      <c r="F74" t="s">
        <v>326</v>
      </c>
      <c r="G74" t="s">
        <v>327</v>
      </c>
      <c r="H74">
        <v>11.65</v>
      </c>
      <c r="I74" t="s">
        <v>20</v>
      </c>
      <c r="J74" t="s">
        <v>21</v>
      </c>
      <c r="K74" t="s">
        <v>22</v>
      </c>
      <c r="L74" s="2" t="s">
        <v>328</v>
      </c>
      <c r="M74">
        <f>COUNTIF(Wishlist!A:A,G74)</f>
        <v>1</v>
      </c>
      <c r="N74">
        <f>COUNTIF(Blacklist!A:A,G74)</f>
        <v>0</v>
      </c>
    </row>
    <row r="75" spans="1:14" x14ac:dyDescent="0.25">
      <c r="A75">
        <v>1956</v>
      </c>
      <c r="B75" t="s">
        <v>329</v>
      </c>
      <c r="C75" t="s">
        <v>15</v>
      </c>
      <c r="D75" t="s">
        <v>29</v>
      </c>
      <c r="E75" t="s">
        <v>17</v>
      </c>
      <c r="F75" t="s">
        <v>330</v>
      </c>
      <c r="G75" t="s">
        <v>331</v>
      </c>
      <c r="H75">
        <v>8.9499999999999993</v>
      </c>
      <c r="I75" t="s">
        <v>20</v>
      </c>
      <c r="J75" t="s">
        <v>21</v>
      </c>
      <c r="K75" t="s">
        <v>22</v>
      </c>
      <c r="L75" s="2" t="s">
        <v>332</v>
      </c>
      <c r="M75">
        <f>COUNTIF(Wishlist!A:A,G75)</f>
        <v>1</v>
      </c>
      <c r="N75">
        <f>COUNTIF(Blacklist!A:A,G75)</f>
        <v>0</v>
      </c>
    </row>
    <row r="76" spans="1:14" x14ac:dyDescent="0.25">
      <c r="A76">
        <v>1957</v>
      </c>
      <c r="B76" t="s">
        <v>333</v>
      </c>
      <c r="C76" t="s">
        <v>15</v>
      </c>
      <c r="D76" t="s">
        <v>334</v>
      </c>
      <c r="E76" t="s">
        <v>17</v>
      </c>
      <c r="F76" t="s">
        <v>335</v>
      </c>
      <c r="G76" t="s">
        <v>336</v>
      </c>
      <c r="H76">
        <v>11.65</v>
      </c>
      <c r="I76" t="s">
        <v>20</v>
      </c>
      <c r="J76" t="s">
        <v>21</v>
      </c>
      <c r="K76" t="s">
        <v>22</v>
      </c>
      <c r="L76" s="2" t="s">
        <v>337</v>
      </c>
      <c r="M76">
        <f>COUNTIF(Wishlist!A:A,G76)</f>
        <v>1</v>
      </c>
      <c r="N76">
        <f>COUNTIF(Blacklist!A:A,G76)</f>
        <v>0</v>
      </c>
    </row>
    <row r="77" spans="1:14" x14ac:dyDescent="0.25">
      <c r="A77">
        <v>1958</v>
      </c>
      <c r="B77" t="s">
        <v>300</v>
      </c>
      <c r="C77" t="s">
        <v>15</v>
      </c>
      <c r="D77" t="s">
        <v>338</v>
      </c>
      <c r="E77" t="s">
        <v>17</v>
      </c>
      <c r="F77" t="s">
        <v>339</v>
      </c>
      <c r="G77" t="s">
        <v>340</v>
      </c>
      <c r="H77">
        <v>11.65</v>
      </c>
      <c r="I77" t="s">
        <v>20</v>
      </c>
      <c r="J77" t="s">
        <v>21</v>
      </c>
      <c r="K77" t="s">
        <v>22</v>
      </c>
      <c r="L77" s="2" t="s">
        <v>341</v>
      </c>
      <c r="M77">
        <f>COUNTIF(Wishlist!A:A,G77)</f>
        <v>1</v>
      </c>
      <c r="N77">
        <f>COUNTIF(Blacklist!A:A,G77)</f>
        <v>0</v>
      </c>
    </row>
    <row r="78" spans="1:14" x14ac:dyDescent="0.25">
      <c r="A78">
        <v>1958</v>
      </c>
      <c r="B78" t="s">
        <v>342</v>
      </c>
      <c r="C78" t="s">
        <v>15</v>
      </c>
      <c r="D78" t="s">
        <v>343</v>
      </c>
      <c r="E78" t="s">
        <v>17</v>
      </c>
      <c r="G78" t="s">
        <v>344</v>
      </c>
      <c r="H78">
        <v>11.65</v>
      </c>
      <c r="I78" t="s">
        <v>20</v>
      </c>
      <c r="J78" t="s">
        <v>21</v>
      </c>
      <c r="K78" t="s">
        <v>22</v>
      </c>
      <c r="L78" s="2" t="s">
        <v>345</v>
      </c>
      <c r="M78">
        <f>COUNTIF(Wishlist!A:A,G78)</f>
        <v>1</v>
      </c>
      <c r="N78">
        <f>COUNTIF(Blacklist!A:A,G78)</f>
        <v>0</v>
      </c>
    </row>
    <row r="79" spans="1:14" x14ac:dyDescent="0.25">
      <c r="A79">
        <v>1958</v>
      </c>
      <c r="B79" t="s">
        <v>346</v>
      </c>
      <c r="C79" t="s">
        <v>15</v>
      </c>
      <c r="D79" t="s">
        <v>347</v>
      </c>
      <c r="E79" t="s">
        <v>17</v>
      </c>
      <c r="F79" t="s">
        <v>339</v>
      </c>
      <c r="G79" t="s">
        <v>348</v>
      </c>
      <c r="H79">
        <v>13.45</v>
      </c>
      <c r="I79" t="s">
        <v>20</v>
      </c>
      <c r="J79" t="s">
        <v>21</v>
      </c>
      <c r="K79" t="s">
        <v>22</v>
      </c>
      <c r="L79" s="2" t="s">
        <v>349</v>
      </c>
      <c r="M79">
        <f>COUNTIF(Wishlist!A:A,G79)</f>
        <v>1</v>
      </c>
      <c r="N79">
        <f>COUNTIF(Blacklist!A:A,G79)</f>
        <v>0</v>
      </c>
    </row>
    <row r="80" spans="1:14" x14ac:dyDescent="0.25">
      <c r="A80">
        <v>1960</v>
      </c>
      <c r="B80" t="s">
        <v>350</v>
      </c>
      <c r="C80" t="s">
        <v>15</v>
      </c>
      <c r="D80" t="s">
        <v>351</v>
      </c>
      <c r="E80" t="s">
        <v>17</v>
      </c>
      <c r="F80" t="s">
        <v>352</v>
      </c>
      <c r="G80" t="s">
        <v>353</v>
      </c>
      <c r="H80">
        <v>17.96</v>
      </c>
      <c r="I80" t="s">
        <v>20</v>
      </c>
      <c r="J80" t="s">
        <v>21</v>
      </c>
      <c r="K80" t="s">
        <v>22</v>
      </c>
      <c r="L80" s="2" t="s">
        <v>354</v>
      </c>
      <c r="M80">
        <f>COUNTIF(Wishlist!A:A,G80)</f>
        <v>1</v>
      </c>
      <c r="N80">
        <f>COUNTIF(Blacklist!A:A,G80)</f>
        <v>0</v>
      </c>
    </row>
    <row r="81" spans="1:14" x14ac:dyDescent="0.25">
      <c r="A81">
        <v>1961</v>
      </c>
      <c r="B81" t="s">
        <v>355</v>
      </c>
      <c r="C81" t="s">
        <v>356</v>
      </c>
      <c r="D81" t="s">
        <v>357</v>
      </c>
      <c r="E81" t="s">
        <v>17</v>
      </c>
      <c r="F81" t="s">
        <v>358</v>
      </c>
      <c r="G81" t="s">
        <v>359</v>
      </c>
      <c r="H81">
        <v>69.95</v>
      </c>
      <c r="I81" t="s">
        <v>20</v>
      </c>
      <c r="J81" t="s">
        <v>251</v>
      </c>
      <c r="K81" t="s">
        <v>22</v>
      </c>
      <c r="L81" s="2" t="s">
        <v>360</v>
      </c>
      <c r="M81">
        <f>COUNTIF(Wishlist!A:A,G81)</f>
        <v>0</v>
      </c>
      <c r="N81">
        <f>COUNTIF(Blacklist!A:A,G81)</f>
        <v>0</v>
      </c>
    </row>
    <row r="82" spans="1:14" x14ac:dyDescent="0.25">
      <c r="A82">
        <v>1961</v>
      </c>
      <c r="B82" t="s">
        <v>361</v>
      </c>
      <c r="C82" t="s">
        <v>362</v>
      </c>
      <c r="D82" t="s">
        <v>363</v>
      </c>
      <c r="E82" t="s">
        <v>17</v>
      </c>
      <c r="F82" t="s">
        <v>364</v>
      </c>
      <c r="G82" t="s">
        <v>365</v>
      </c>
      <c r="H82">
        <v>69.95</v>
      </c>
      <c r="I82" t="s">
        <v>20</v>
      </c>
      <c r="J82" t="s">
        <v>251</v>
      </c>
      <c r="K82" t="s">
        <v>22</v>
      </c>
      <c r="L82" s="2" t="s">
        <v>366</v>
      </c>
      <c r="M82">
        <f>COUNTIF(Wishlist!A:A,G82)</f>
        <v>0</v>
      </c>
      <c r="N82">
        <f>COUNTIF(Blacklist!A:A,G82)</f>
        <v>0</v>
      </c>
    </row>
    <row r="83" spans="1:14" x14ac:dyDescent="0.25">
      <c r="A83">
        <v>1961</v>
      </c>
      <c r="B83" t="s">
        <v>367</v>
      </c>
      <c r="C83" t="s">
        <v>368</v>
      </c>
      <c r="D83" t="s">
        <v>363</v>
      </c>
      <c r="E83" t="s">
        <v>17</v>
      </c>
      <c r="F83" t="s">
        <v>369</v>
      </c>
      <c r="G83" t="s">
        <v>370</v>
      </c>
      <c r="H83">
        <v>69.95</v>
      </c>
      <c r="I83" t="s">
        <v>20</v>
      </c>
      <c r="J83" t="s">
        <v>251</v>
      </c>
      <c r="K83" t="s">
        <v>22</v>
      </c>
      <c r="L83" s="2" t="s">
        <v>371</v>
      </c>
      <c r="M83">
        <f>COUNTIF(Wishlist!A:A,G83)</f>
        <v>0</v>
      </c>
      <c r="N83">
        <f>COUNTIF(Blacklist!A:A,G83)</f>
        <v>0</v>
      </c>
    </row>
    <row r="84" spans="1:14" x14ac:dyDescent="0.25">
      <c r="A84">
        <v>1961</v>
      </c>
      <c r="B84" t="s">
        <v>372</v>
      </c>
      <c r="C84" t="s">
        <v>373</v>
      </c>
      <c r="D84" t="s">
        <v>374</v>
      </c>
      <c r="E84" t="s">
        <v>17</v>
      </c>
      <c r="F84" t="s">
        <v>375</v>
      </c>
      <c r="G84" t="s">
        <v>376</v>
      </c>
      <c r="H84">
        <v>69.95</v>
      </c>
      <c r="I84" t="s">
        <v>20</v>
      </c>
      <c r="J84" t="s">
        <v>251</v>
      </c>
      <c r="K84" t="s">
        <v>22</v>
      </c>
      <c r="L84" s="2" t="s">
        <v>377</v>
      </c>
      <c r="M84">
        <f>COUNTIF(Wishlist!A:A,G84)</f>
        <v>0</v>
      </c>
      <c r="N84">
        <f>COUNTIF(Blacklist!A:A,G84)</f>
        <v>0</v>
      </c>
    </row>
    <row r="85" spans="1:14" x14ac:dyDescent="0.25">
      <c r="A85">
        <v>1961</v>
      </c>
      <c r="B85" t="s">
        <v>350</v>
      </c>
      <c r="C85" t="s">
        <v>50</v>
      </c>
      <c r="D85" t="s">
        <v>47</v>
      </c>
      <c r="E85" t="s">
        <v>17</v>
      </c>
      <c r="F85" t="s">
        <v>378</v>
      </c>
      <c r="G85" t="s">
        <v>379</v>
      </c>
      <c r="H85">
        <v>22.45</v>
      </c>
      <c r="I85" t="s">
        <v>20</v>
      </c>
      <c r="J85" t="s">
        <v>38</v>
      </c>
      <c r="K85" t="s">
        <v>22</v>
      </c>
      <c r="L85" s="2" t="s">
        <v>380</v>
      </c>
      <c r="M85">
        <f>COUNTIF(Wishlist!A:A,G85)</f>
        <v>0</v>
      </c>
      <c r="N85">
        <f>COUNTIF(Blacklist!A:A,G85)</f>
        <v>0</v>
      </c>
    </row>
    <row r="86" spans="1:14" x14ac:dyDescent="0.25">
      <c r="A86">
        <v>1961</v>
      </c>
      <c r="B86" t="s">
        <v>381</v>
      </c>
      <c r="C86" t="s">
        <v>50</v>
      </c>
      <c r="D86" t="s">
        <v>47</v>
      </c>
      <c r="E86" t="s">
        <v>17</v>
      </c>
      <c r="F86" t="s">
        <v>378</v>
      </c>
      <c r="G86" t="s">
        <v>382</v>
      </c>
      <c r="H86">
        <v>22.45</v>
      </c>
      <c r="I86" t="s">
        <v>20</v>
      </c>
      <c r="J86" t="s">
        <v>38</v>
      </c>
      <c r="K86" t="s">
        <v>22</v>
      </c>
      <c r="L86" s="2" t="s">
        <v>383</v>
      </c>
      <c r="M86">
        <f>COUNTIF(Wishlist!A:A,G86)</f>
        <v>0</v>
      </c>
      <c r="N86">
        <f>COUNTIF(Blacklist!A:A,G86)</f>
        <v>0</v>
      </c>
    </row>
    <row r="87" spans="1:14" x14ac:dyDescent="0.25">
      <c r="A87">
        <v>1961</v>
      </c>
      <c r="B87" t="s">
        <v>384</v>
      </c>
      <c r="C87" t="s">
        <v>50</v>
      </c>
      <c r="D87" t="s">
        <v>51</v>
      </c>
      <c r="E87" t="s">
        <v>17</v>
      </c>
      <c r="G87" t="s">
        <v>385</v>
      </c>
      <c r="H87">
        <v>8.9499999999999993</v>
      </c>
      <c r="I87" t="s">
        <v>20</v>
      </c>
      <c r="J87" t="s">
        <v>21</v>
      </c>
      <c r="K87" t="s">
        <v>22</v>
      </c>
      <c r="L87" s="2" t="s">
        <v>386</v>
      </c>
      <c r="M87">
        <f>COUNTIF(Wishlist!A:A,G87)</f>
        <v>1</v>
      </c>
      <c r="N87">
        <f>COUNTIF(Blacklist!A:A,G87)</f>
        <v>0</v>
      </c>
    </row>
    <row r="88" spans="1:14" x14ac:dyDescent="0.25">
      <c r="A88">
        <v>1962</v>
      </c>
      <c r="B88" t="s">
        <v>387</v>
      </c>
      <c r="C88" t="s">
        <v>388</v>
      </c>
      <c r="D88" t="s">
        <v>357</v>
      </c>
      <c r="F88" t="s">
        <v>389</v>
      </c>
      <c r="G88" t="s">
        <v>390</v>
      </c>
      <c r="H88">
        <v>69.95</v>
      </c>
      <c r="I88" t="s">
        <v>20</v>
      </c>
      <c r="J88" t="s">
        <v>251</v>
      </c>
      <c r="K88" t="s">
        <v>22</v>
      </c>
      <c r="L88" s="2" t="s">
        <v>391</v>
      </c>
      <c r="M88">
        <f>COUNTIF(Wishlist!A:A,G88)</f>
        <v>0</v>
      </c>
      <c r="N88">
        <f>COUNTIF(Blacklist!A:A,G88)</f>
        <v>0</v>
      </c>
    </row>
    <row r="89" spans="1:14" x14ac:dyDescent="0.25">
      <c r="A89">
        <v>1962</v>
      </c>
      <c r="B89" t="s">
        <v>392</v>
      </c>
      <c r="C89" t="s">
        <v>393</v>
      </c>
      <c r="D89" t="s">
        <v>394</v>
      </c>
      <c r="E89" t="s">
        <v>17</v>
      </c>
      <c r="F89" t="s">
        <v>395</v>
      </c>
      <c r="G89" t="s">
        <v>396</v>
      </c>
      <c r="H89">
        <v>69.95</v>
      </c>
      <c r="I89" t="s">
        <v>20</v>
      </c>
      <c r="J89" t="s">
        <v>251</v>
      </c>
      <c r="K89" t="s">
        <v>22</v>
      </c>
      <c r="L89" s="2" t="s">
        <v>397</v>
      </c>
      <c r="M89">
        <f>COUNTIF(Wishlist!A:A,G89)</f>
        <v>0</v>
      </c>
      <c r="N89">
        <f>COUNTIF(Blacklist!A:A,G89)</f>
        <v>0</v>
      </c>
    </row>
    <row r="90" spans="1:14" x14ac:dyDescent="0.25">
      <c r="A90">
        <v>1962</v>
      </c>
      <c r="B90" t="s">
        <v>398</v>
      </c>
      <c r="C90" t="s">
        <v>399</v>
      </c>
      <c r="D90" t="s">
        <v>363</v>
      </c>
      <c r="E90" t="s">
        <v>17</v>
      </c>
      <c r="F90" t="s">
        <v>400</v>
      </c>
      <c r="G90" t="s">
        <v>401</v>
      </c>
      <c r="H90">
        <v>69.95</v>
      </c>
      <c r="I90" t="s">
        <v>20</v>
      </c>
      <c r="J90" t="s">
        <v>251</v>
      </c>
      <c r="K90" t="s">
        <v>22</v>
      </c>
      <c r="L90" s="2" t="s">
        <v>402</v>
      </c>
      <c r="M90">
        <f>COUNTIF(Wishlist!A:A,G90)</f>
        <v>0</v>
      </c>
      <c r="N90">
        <f>COUNTIF(Blacklist!A:A,G90)</f>
        <v>0</v>
      </c>
    </row>
    <row r="91" spans="1:14" x14ac:dyDescent="0.25">
      <c r="A91">
        <v>1963</v>
      </c>
      <c r="B91" t="s">
        <v>403</v>
      </c>
      <c r="C91" t="s">
        <v>404</v>
      </c>
      <c r="D91" t="s">
        <v>405</v>
      </c>
      <c r="E91" t="s">
        <v>17</v>
      </c>
      <c r="F91" t="s">
        <v>406</v>
      </c>
      <c r="G91" t="s">
        <v>407</v>
      </c>
      <c r="H91">
        <v>74.95</v>
      </c>
      <c r="I91" t="s">
        <v>20</v>
      </c>
      <c r="J91" t="s">
        <v>251</v>
      </c>
      <c r="K91" t="s">
        <v>22</v>
      </c>
      <c r="L91" s="2" t="s">
        <v>408</v>
      </c>
      <c r="M91">
        <f>COUNTIF(Wishlist!A:A,G91)</f>
        <v>0</v>
      </c>
      <c r="N91">
        <f>COUNTIF(Blacklist!A:A,G91)</f>
        <v>0</v>
      </c>
    </row>
    <row r="92" spans="1:14" x14ac:dyDescent="0.25">
      <c r="A92">
        <v>1963</v>
      </c>
      <c r="B92" t="s">
        <v>409</v>
      </c>
      <c r="C92" t="s">
        <v>410</v>
      </c>
      <c r="D92" t="s">
        <v>57</v>
      </c>
      <c r="E92" t="s">
        <v>17</v>
      </c>
      <c r="F92" t="s">
        <v>411</v>
      </c>
      <c r="G92" t="s">
        <v>412</v>
      </c>
      <c r="H92">
        <v>31.46</v>
      </c>
      <c r="I92" t="s">
        <v>20</v>
      </c>
      <c r="J92" t="s">
        <v>38</v>
      </c>
      <c r="K92" t="s">
        <v>22</v>
      </c>
      <c r="L92" s="2" t="s">
        <v>413</v>
      </c>
      <c r="M92">
        <f>COUNTIF(Wishlist!A:A,G92)</f>
        <v>0</v>
      </c>
      <c r="N92">
        <f>COUNTIF(Blacklist!A:A,G92)</f>
        <v>0</v>
      </c>
    </row>
    <row r="93" spans="1:14" x14ac:dyDescent="0.25">
      <c r="A93">
        <v>1965</v>
      </c>
      <c r="B93" t="s">
        <v>414</v>
      </c>
      <c r="C93" t="s">
        <v>415</v>
      </c>
      <c r="D93" t="s">
        <v>416</v>
      </c>
      <c r="E93" t="s">
        <v>17</v>
      </c>
      <c r="F93" t="s">
        <v>417</v>
      </c>
      <c r="G93" t="s">
        <v>418</v>
      </c>
      <c r="H93">
        <v>89.96</v>
      </c>
      <c r="I93" t="s">
        <v>20</v>
      </c>
      <c r="J93" t="s">
        <v>419</v>
      </c>
      <c r="K93" t="s">
        <v>22</v>
      </c>
      <c r="L93" s="2" t="s">
        <v>420</v>
      </c>
      <c r="M93">
        <f>COUNTIF(Wishlist!A:A,G93)</f>
        <v>0</v>
      </c>
      <c r="N93">
        <f>COUNTIF(Blacklist!A:A,G93)</f>
        <v>0</v>
      </c>
    </row>
    <row r="94" spans="1:14" x14ac:dyDescent="0.25">
      <c r="A94">
        <v>1965</v>
      </c>
      <c r="B94" t="s">
        <v>409</v>
      </c>
      <c r="C94" t="s">
        <v>415</v>
      </c>
      <c r="D94" t="s">
        <v>421</v>
      </c>
      <c r="E94" t="s">
        <v>17</v>
      </c>
      <c r="G94" t="s">
        <v>422</v>
      </c>
      <c r="H94">
        <v>11.65</v>
      </c>
      <c r="I94" t="s">
        <v>20</v>
      </c>
      <c r="J94" t="s">
        <v>21</v>
      </c>
      <c r="K94" t="s">
        <v>22</v>
      </c>
      <c r="L94" s="2" t="s">
        <v>423</v>
      </c>
      <c r="M94">
        <f>COUNTIF(Wishlist!A:A,G94)</f>
        <v>1</v>
      </c>
      <c r="N94">
        <f>COUNTIF(Blacklist!A:A,G94)</f>
        <v>0</v>
      </c>
    </row>
    <row r="95" spans="1:14" x14ac:dyDescent="0.25">
      <c r="A95">
        <v>1965</v>
      </c>
      <c r="B95" t="s">
        <v>64</v>
      </c>
      <c r="C95" t="s">
        <v>50</v>
      </c>
      <c r="D95" t="s">
        <v>416</v>
      </c>
      <c r="E95" t="s">
        <v>17</v>
      </c>
      <c r="F95" t="s">
        <v>424</v>
      </c>
      <c r="G95" t="s">
        <v>425</v>
      </c>
      <c r="H95">
        <v>89.96</v>
      </c>
      <c r="I95" t="s">
        <v>20</v>
      </c>
      <c r="J95" t="s">
        <v>419</v>
      </c>
      <c r="K95" t="s">
        <v>22</v>
      </c>
      <c r="L95" s="2" t="s">
        <v>426</v>
      </c>
      <c r="M95">
        <f>COUNTIF(Wishlist!A:A,G95)</f>
        <v>0</v>
      </c>
      <c r="N95">
        <f>COUNTIF(Blacklist!A:A,G95)</f>
        <v>0</v>
      </c>
    </row>
    <row r="96" spans="1:14" x14ac:dyDescent="0.25">
      <c r="A96">
        <v>1965</v>
      </c>
      <c r="B96" t="s">
        <v>64</v>
      </c>
      <c r="C96" t="s">
        <v>50</v>
      </c>
      <c r="D96" t="s">
        <v>416</v>
      </c>
      <c r="E96" t="s">
        <v>17</v>
      </c>
      <c r="F96" t="s">
        <v>427</v>
      </c>
      <c r="G96" t="s">
        <v>428</v>
      </c>
      <c r="H96">
        <v>89.96</v>
      </c>
      <c r="I96" t="s">
        <v>20</v>
      </c>
      <c r="J96" t="s">
        <v>419</v>
      </c>
      <c r="K96" t="s">
        <v>22</v>
      </c>
      <c r="L96" s="2" t="s">
        <v>429</v>
      </c>
      <c r="M96">
        <f>COUNTIF(Wishlist!A:A,G96)</f>
        <v>0</v>
      </c>
      <c r="N96">
        <f>COUNTIF(Blacklist!A:A,G96)</f>
        <v>0</v>
      </c>
    </row>
    <row r="97" spans="1:14" x14ac:dyDescent="0.25">
      <c r="A97">
        <v>1965</v>
      </c>
      <c r="B97" t="s">
        <v>403</v>
      </c>
      <c r="C97" t="s">
        <v>50</v>
      </c>
      <c r="D97" t="s">
        <v>416</v>
      </c>
      <c r="E97" t="s">
        <v>17</v>
      </c>
      <c r="F97" t="s">
        <v>430</v>
      </c>
      <c r="G97" t="s">
        <v>431</v>
      </c>
      <c r="H97">
        <v>89.96</v>
      </c>
      <c r="I97" t="s">
        <v>20</v>
      </c>
      <c r="J97" t="s">
        <v>419</v>
      </c>
      <c r="K97" t="s">
        <v>22</v>
      </c>
      <c r="L97" s="2" t="s">
        <v>432</v>
      </c>
      <c r="M97">
        <f>COUNTIF(Wishlist!A:A,G97)</f>
        <v>0</v>
      </c>
      <c r="N97">
        <f>COUNTIF(Blacklist!A:A,G97)</f>
        <v>0</v>
      </c>
    </row>
    <row r="98" spans="1:14" x14ac:dyDescent="0.25">
      <c r="A98">
        <v>1965</v>
      </c>
      <c r="B98" t="s">
        <v>64</v>
      </c>
      <c r="C98" t="s">
        <v>50</v>
      </c>
      <c r="D98" t="s">
        <v>421</v>
      </c>
      <c r="E98" t="s">
        <v>17</v>
      </c>
      <c r="G98" t="s">
        <v>433</v>
      </c>
      <c r="H98">
        <v>11.65</v>
      </c>
      <c r="I98" t="s">
        <v>20</v>
      </c>
      <c r="J98" t="s">
        <v>21</v>
      </c>
      <c r="K98" t="s">
        <v>22</v>
      </c>
      <c r="L98" s="2" t="s">
        <v>434</v>
      </c>
      <c r="M98">
        <f>COUNTIF(Wishlist!A:A,G98)</f>
        <v>1</v>
      </c>
      <c r="N98">
        <f>COUNTIF(Blacklist!A:A,G98)</f>
        <v>0</v>
      </c>
    </row>
    <row r="99" spans="1:14" x14ac:dyDescent="0.25">
      <c r="A99">
        <v>1966</v>
      </c>
      <c r="B99" t="s">
        <v>435</v>
      </c>
      <c r="D99" t="s">
        <v>436</v>
      </c>
      <c r="F99" t="s">
        <v>437</v>
      </c>
      <c r="G99" t="s">
        <v>438</v>
      </c>
      <c r="H99">
        <v>74.95</v>
      </c>
      <c r="I99" t="s">
        <v>20</v>
      </c>
      <c r="J99" t="s">
        <v>251</v>
      </c>
      <c r="K99" t="s">
        <v>22</v>
      </c>
      <c r="L99" s="2" t="s">
        <v>439</v>
      </c>
      <c r="M99">
        <f>COUNTIF(Wishlist!A:A,G99)</f>
        <v>0</v>
      </c>
      <c r="N99">
        <f>COUNTIF(Blacklist!A:A,G99)</f>
        <v>0</v>
      </c>
    </row>
    <row r="100" spans="1:14" x14ac:dyDescent="0.25">
      <c r="A100">
        <v>1966</v>
      </c>
      <c r="B100" t="s">
        <v>55</v>
      </c>
      <c r="C100" t="s">
        <v>410</v>
      </c>
      <c r="D100" t="s">
        <v>440</v>
      </c>
      <c r="E100" t="s">
        <v>17</v>
      </c>
      <c r="G100" t="s">
        <v>441</v>
      </c>
      <c r="H100">
        <v>17.96</v>
      </c>
      <c r="I100" t="s">
        <v>20</v>
      </c>
      <c r="J100" t="s">
        <v>21</v>
      </c>
      <c r="K100" t="s">
        <v>22</v>
      </c>
      <c r="L100" s="2" t="s">
        <v>442</v>
      </c>
      <c r="M100">
        <f>COUNTIF(Wishlist!A:A,G100)</f>
        <v>1</v>
      </c>
      <c r="N100">
        <f>COUNTIF(Blacklist!A:A,G100)</f>
        <v>0</v>
      </c>
    </row>
    <row r="101" spans="1:14" x14ac:dyDescent="0.25">
      <c r="A101">
        <v>1966</v>
      </c>
      <c r="B101" t="s">
        <v>414</v>
      </c>
      <c r="C101" t="s">
        <v>410</v>
      </c>
      <c r="D101" t="s">
        <v>443</v>
      </c>
      <c r="E101" t="s">
        <v>17</v>
      </c>
      <c r="F101" t="s">
        <v>444</v>
      </c>
      <c r="G101" t="s">
        <v>445</v>
      </c>
      <c r="H101">
        <v>69.95</v>
      </c>
      <c r="I101" t="s">
        <v>20</v>
      </c>
      <c r="J101" t="s">
        <v>251</v>
      </c>
      <c r="K101" t="s">
        <v>22</v>
      </c>
      <c r="L101" s="2" t="s">
        <v>446</v>
      </c>
      <c r="M101">
        <f>COUNTIF(Wishlist!A:A,G101)</f>
        <v>0</v>
      </c>
      <c r="N101">
        <f>COUNTIF(Blacklist!A:A,G101)</f>
        <v>0</v>
      </c>
    </row>
    <row r="102" spans="1:14" x14ac:dyDescent="0.25">
      <c r="A102">
        <v>1966</v>
      </c>
      <c r="B102" t="s">
        <v>403</v>
      </c>
      <c r="C102" t="s">
        <v>15</v>
      </c>
      <c r="D102" t="s">
        <v>447</v>
      </c>
      <c r="E102" t="s">
        <v>17</v>
      </c>
      <c r="F102" t="s">
        <v>448</v>
      </c>
      <c r="G102" t="s">
        <v>449</v>
      </c>
      <c r="H102">
        <v>11.65</v>
      </c>
      <c r="I102" t="s">
        <v>20</v>
      </c>
      <c r="J102" t="s">
        <v>21</v>
      </c>
      <c r="K102" t="s">
        <v>22</v>
      </c>
      <c r="L102" s="2" t="s">
        <v>450</v>
      </c>
      <c r="M102">
        <f>COUNTIF(Wishlist!A:A,G102)</f>
        <v>1</v>
      </c>
      <c r="N102">
        <f>COUNTIF(Blacklist!A:A,G102)</f>
        <v>0</v>
      </c>
    </row>
    <row r="103" spans="1:14" x14ac:dyDescent="0.25">
      <c r="A103">
        <v>1966</v>
      </c>
      <c r="B103" t="s">
        <v>451</v>
      </c>
      <c r="C103" t="s">
        <v>50</v>
      </c>
      <c r="D103" t="s">
        <v>452</v>
      </c>
      <c r="E103" t="s">
        <v>17</v>
      </c>
      <c r="F103" t="s">
        <v>453</v>
      </c>
      <c r="G103" t="s">
        <v>454</v>
      </c>
      <c r="H103">
        <v>11.65</v>
      </c>
      <c r="I103" t="s">
        <v>20</v>
      </c>
      <c r="J103" t="s">
        <v>21</v>
      </c>
      <c r="K103" t="s">
        <v>22</v>
      </c>
      <c r="L103" s="2" t="s">
        <v>455</v>
      </c>
      <c r="M103">
        <f>COUNTIF(Wishlist!A:A,G103)</f>
        <v>1</v>
      </c>
      <c r="N103">
        <f>COUNTIF(Blacklist!A:A,G103)</f>
        <v>0</v>
      </c>
    </row>
    <row r="104" spans="1:14" x14ac:dyDescent="0.25">
      <c r="A104">
        <v>1967</v>
      </c>
      <c r="B104" t="s">
        <v>456</v>
      </c>
      <c r="C104" t="s">
        <v>457</v>
      </c>
      <c r="D104" t="s">
        <v>458</v>
      </c>
      <c r="E104" t="s">
        <v>17</v>
      </c>
      <c r="F104" t="s">
        <v>459</v>
      </c>
      <c r="G104" t="s">
        <v>460</v>
      </c>
      <c r="H104">
        <v>17.96</v>
      </c>
      <c r="I104" t="s">
        <v>20</v>
      </c>
      <c r="J104" t="s">
        <v>21</v>
      </c>
      <c r="K104" t="s">
        <v>22</v>
      </c>
      <c r="L104" s="2" t="s">
        <v>461</v>
      </c>
      <c r="M104">
        <f>COUNTIF(Wishlist!A:A,G104)</f>
        <v>0</v>
      </c>
      <c r="N104">
        <f>COUNTIF(Blacklist!A:A,G104)</f>
        <v>0</v>
      </c>
    </row>
    <row r="105" spans="1:14" x14ac:dyDescent="0.25">
      <c r="A105">
        <v>1967</v>
      </c>
      <c r="B105" t="s">
        <v>64</v>
      </c>
      <c r="C105" t="s">
        <v>462</v>
      </c>
      <c r="D105" t="s">
        <v>463</v>
      </c>
      <c r="E105" t="s">
        <v>17</v>
      </c>
      <c r="G105" t="s">
        <v>464</v>
      </c>
      <c r="H105">
        <v>17.96</v>
      </c>
      <c r="I105" t="s">
        <v>20</v>
      </c>
      <c r="J105" t="s">
        <v>21</v>
      </c>
      <c r="K105" t="s">
        <v>22</v>
      </c>
      <c r="L105" s="2" t="s">
        <v>465</v>
      </c>
      <c r="M105">
        <f>COUNTIF(Wishlist!A:A,G105)</f>
        <v>1</v>
      </c>
      <c r="N105">
        <f>COUNTIF(Blacklist!A:A,G105)</f>
        <v>0</v>
      </c>
    </row>
    <row r="106" spans="1:14" x14ac:dyDescent="0.25">
      <c r="A106">
        <v>1967</v>
      </c>
      <c r="B106" t="s">
        <v>466</v>
      </c>
      <c r="C106" t="s">
        <v>50</v>
      </c>
      <c r="D106" t="s">
        <v>467</v>
      </c>
      <c r="E106" t="s">
        <v>17</v>
      </c>
      <c r="F106" t="s">
        <v>468</v>
      </c>
      <c r="G106" t="s">
        <v>469</v>
      </c>
      <c r="H106">
        <v>89.96</v>
      </c>
      <c r="I106" t="s">
        <v>20</v>
      </c>
      <c r="J106" t="s">
        <v>419</v>
      </c>
      <c r="K106" t="s">
        <v>22</v>
      </c>
      <c r="L106" s="2" t="s">
        <v>470</v>
      </c>
      <c r="M106">
        <f>COUNTIF(Wishlist!A:A,G106)</f>
        <v>0</v>
      </c>
      <c r="N106">
        <f>COUNTIF(Blacklist!A:A,G106)</f>
        <v>0</v>
      </c>
    </row>
    <row r="107" spans="1:14" x14ac:dyDescent="0.25">
      <c r="A107">
        <v>1967</v>
      </c>
      <c r="B107" t="s">
        <v>466</v>
      </c>
      <c r="C107" t="s">
        <v>50</v>
      </c>
      <c r="D107" t="s">
        <v>467</v>
      </c>
      <c r="E107" t="s">
        <v>17</v>
      </c>
      <c r="F107" t="s">
        <v>471</v>
      </c>
      <c r="G107" t="s">
        <v>472</v>
      </c>
      <c r="H107">
        <v>89.96</v>
      </c>
      <c r="I107" t="s">
        <v>20</v>
      </c>
      <c r="J107" t="s">
        <v>419</v>
      </c>
      <c r="K107" t="s">
        <v>22</v>
      </c>
      <c r="L107" s="2" t="s">
        <v>473</v>
      </c>
      <c r="M107">
        <f>COUNTIF(Wishlist!A:A,G107)</f>
        <v>0</v>
      </c>
      <c r="N107">
        <f>COUNTIF(Blacklist!A:A,G107)</f>
        <v>0</v>
      </c>
    </row>
    <row r="108" spans="1:14" x14ac:dyDescent="0.25">
      <c r="A108">
        <v>1967</v>
      </c>
      <c r="B108" t="s">
        <v>466</v>
      </c>
      <c r="C108" t="s">
        <v>50</v>
      </c>
      <c r="D108" t="s">
        <v>474</v>
      </c>
      <c r="E108" t="s">
        <v>17</v>
      </c>
      <c r="G108" t="s">
        <v>475</v>
      </c>
      <c r="H108">
        <v>11.65</v>
      </c>
      <c r="I108" t="s">
        <v>20</v>
      </c>
      <c r="J108" t="s">
        <v>21</v>
      </c>
      <c r="K108" t="s">
        <v>22</v>
      </c>
      <c r="L108" s="2" t="s">
        <v>476</v>
      </c>
      <c r="M108">
        <f>COUNTIF(Wishlist!A:A,G108)</f>
        <v>1</v>
      </c>
      <c r="N108">
        <f>COUNTIF(Blacklist!A:A,G108)</f>
        <v>0</v>
      </c>
    </row>
    <row r="109" spans="1:14" x14ac:dyDescent="0.25">
      <c r="A109">
        <v>1968</v>
      </c>
      <c r="B109" t="s">
        <v>387</v>
      </c>
      <c r="C109" t="s">
        <v>477</v>
      </c>
      <c r="D109" t="s">
        <v>478</v>
      </c>
      <c r="E109" t="s">
        <v>17</v>
      </c>
      <c r="F109" t="s">
        <v>479</v>
      </c>
      <c r="G109" t="s">
        <v>480</v>
      </c>
      <c r="H109">
        <v>17.96</v>
      </c>
      <c r="I109" t="s">
        <v>20</v>
      </c>
      <c r="J109" t="s">
        <v>21</v>
      </c>
      <c r="K109" t="s">
        <v>22</v>
      </c>
      <c r="L109" s="2" t="s">
        <v>481</v>
      </c>
      <c r="M109">
        <f>COUNTIF(Wishlist!A:A,G109)</f>
        <v>0</v>
      </c>
      <c r="N109">
        <f>COUNTIF(Blacklist!A:A,G109)</f>
        <v>0</v>
      </c>
    </row>
    <row r="110" spans="1:14" x14ac:dyDescent="0.25">
      <c r="A110">
        <v>1968</v>
      </c>
      <c r="B110" t="s">
        <v>482</v>
      </c>
      <c r="C110" t="s">
        <v>399</v>
      </c>
      <c r="D110" t="s">
        <v>483</v>
      </c>
      <c r="E110" t="s">
        <v>17</v>
      </c>
      <c r="F110" t="s">
        <v>484</v>
      </c>
      <c r="G110" t="s">
        <v>485</v>
      </c>
      <c r="H110">
        <v>79.95</v>
      </c>
      <c r="I110" t="s">
        <v>20</v>
      </c>
      <c r="J110" t="s">
        <v>251</v>
      </c>
      <c r="K110" t="s">
        <v>22</v>
      </c>
      <c r="L110" s="2" t="s">
        <v>486</v>
      </c>
      <c r="M110">
        <f>COUNTIF(Wishlist!A:A,G110)</f>
        <v>0</v>
      </c>
      <c r="N110">
        <f>COUNTIF(Blacklist!A:A,G110)</f>
        <v>0</v>
      </c>
    </row>
    <row r="111" spans="1:14" x14ac:dyDescent="0.25">
      <c r="A111">
        <v>1968</v>
      </c>
      <c r="B111" t="s">
        <v>451</v>
      </c>
      <c r="C111" t="s">
        <v>399</v>
      </c>
      <c r="D111" t="s">
        <v>483</v>
      </c>
      <c r="E111" t="s">
        <v>17</v>
      </c>
      <c r="F111" t="s">
        <v>487</v>
      </c>
      <c r="G111" t="s">
        <v>488</v>
      </c>
      <c r="H111">
        <v>69.95</v>
      </c>
      <c r="I111" t="s">
        <v>20</v>
      </c>
      <c r="J111" t="s">
        <v>251</v>
      </c>
      <c r="K111" t="s">
        <v>22</v>
      </c>
      <c r="L111" s="2" t="s">
        <v>489</v>
      </c>
      <c r="M111">
        <f>COUNTIF(Wishlist!A:A,G111)</f>
        <v>0</v>
      </c>
      <c r="N111">
        <f>COUNTIF(Blacklist!A:A,G111)</f>
        <v>0</v>
      </c>
    </row>
    <row r="112" spans="1:14" x14ac:dyDescent="0.25">
      <c r="A112">
        <v>1968</v>
      </c>
      <c r="B112" t="s">
        <v>490</v>
      </c>
      <c r="C112" t="s">
        <v>50</v>
      </c>
      <c r="D112" t="s">
        <v>474</v>
      </c>
      <c r="E112" t="s">
        <v>17</v>
      </c>
      <c r="F112" t="s">
        <v>491</v>
      </c>
      <c r="G112" t="s">
        <v>492</v>
      </c>
      <c r="H112">
        <v>11.65</v>
      </c>
      <c r="I112" t="s">
        <v>20</v>
      </c>
      <c r="J112" t="s">
        <v>21</v>
      </c>
      <c r="K112" t="s">
        <v>22</v>
      </c>
      <c r="L112" s="2" t="s">
        <v>493</v>
      </c>
      <c r="M112">
        <f>COUNTIF(Wishlist!A:A,G112)</f>
        <v>0</v>
      </c>
      <c r="N112">
        <f>COUNTIF(Blacklist!A:A,G112)</f>
        <v>0</v>
      </c>
    </row>
    <row r="113" spans="1:14" x14ac:dyDescent="0.25">
      <c r="A113">
        <v>1969</v>
      </c>
      <c r="B113" t="s">
        <v>494</v>
      </c>
      <c r="C113" t="s">
        <v>495</v>
      </c>
      <c r="D113" t="s">
        <v>496</v>
      </c>
      <c r="E113" t="s">
        <v>17</v>
      </c>
      <c r="F113" t="s">
        <v>497</v>
      </c>
      <c r="G113" t="s">
        <v>498</v>
      </c>
      <c r="H113">
        <v>17.96</v>
      </c>
      <c r="I113" t="s">
        <v>20</v>
      </c>
      <c r="J113" t="s">
        <v>21</v>
      </c>
      <c r="K113" t="s">
        <v>22</v>
      </c>
      <c r="L113" s="2" t="s">
        <v>499</v>
      </c>
      <c r="M113">
        <f>COUNTIF(Wishlist!A:A,G113)</f>
        <v>0</v>
      </c>
      <c r="N113">
        <f>COUNTIF(Blacklist!A:A,G113)</f>
        <v>0</v>
      </c>
    </row>
    <row r="114" spans="1:14" x14ac:dyDescent="0.25">
      <c r="A114">
        <v>1969</v>
      </c>
      <c r="B114" t="s">
        <v>99</v>
      </c>
      <c r="D114" t="s">
        <v>500</v>
      </c>
      <c r="G114" t="s">
        <v>501</v>
      </c>
      <c r="H114">
        <v>80.95</v>
      </c>
      <c r="I114" t="s">
        <v>20</v>
      </c>
      <c r="J114" t="s">
        <v>502</v>
      </c>
      <c r="K114" t="s">
        <v>22</v>
      </c>
      <c r="L114" s="2" t="s">
        <v>503</v>
      </c>
      <c r="M114">
        <f>COUNTIF(Wishlist!A:A,G114)</f>
        <v>0</v>
      </c>
      <c r="N114">
        <f>COUNTIF(Blacklist!A:A,G114)</f>
        <v>0</v>
      </c>
    </row>
    <row r="115" spans="1:14" x14ac:dyDescent="0.25">
      <c r="A115">
        <v>1970</v>
      </c>
      <c r="B115" t="s">
        <v>504</v>
      </c>
      <c r="C115" t="s">
        <v>477</v>
      </c>
      <c r="D115" t="s">
        <v>505</v>
      </c>
      <c r="E115" t="s">
        <v>17</v>
      </c>
      <c r="F115" t="s">
        <v>506</v>
      </c>
      <c r="G115" t="s">
        <v>507</v>
      </c>
      <c r="H115">
        <v>17.96</v>
      </c>
      <c r="I115" t="s">
        <v>20</v>
      </c>
      <c r="J115" t="s">
        <v>21</v>
      </c>
      <c r="K115" t="s">
        <v>22</v>
      </c>
      <c r="L115" s="2" t="s">
        <v>508</v>
      </c>
      <c r="M115">
        <f>COUNTIF(Wishlist!A:A,G115)</f>
        <v>0</v>
      </c>
      <c r="N115">
        <f>COUNTIF(Blacklist!A:A,G115)</f>
        <v>0</v>
      </c>
    </row>
    <row r="116" spans="1:14" x14ac:dyDescent="0.25">
      <c r="A116">
        <v>1970</v>
      </c>
      <c r="B116" t="s">
        <v>414</v>
      </c>
      <c r="C116" t="s">
        <v>404</v>
      </c>
      <c r="D116" t="s">
        <v>509</v>
      </c>
      <c r="E116" t="s">
        <v>17</v>
      </c>
      <c r="F116" t="s">
        <v>510</v>
      </c>
      <c r="G116" t="s">
        <v>511</v>
      </c>
      <c r="H116">
        <v>17.96</v>
      </c>
      <c r="I116" t="s">
        <v>20</v>
      </c>
      <c r="J116" t="s">
        <v>21</v>
      </c>
      <c r="K116" t="s">
        <v>22</v>
      </c>
      <c r="L116" s="2" t="s">
        <v>512</v>
      </c>
      <c r="M116">
        <f>COUNTIF(Wishlist!A:A,G116)</f>
        <v>1</v>
      </c>
      <c r="N116">
        <f>COUNTIF(Blacklist!A:A,G116)</f>
        <v>0</v>
      </c>
    </row>
    <row r="117" spans="1:14" x14ac:dyDescent="0.25">
      <c r="A117">
        <v>1970</v>
      </c>
      <c r="B117" t="s">
        <v>513</v>
      </c>
      <c r="C117" t="s">
        <v>514</v>
      </c>
      <c r="D117" t="s">
        <v>509</v>
      </c>
      <c r="E117" t="s">
        <v>17</v>
      </c>
      <c r="F117" t="s">
        <v>515</v>
      </c>
      <c r="G117" t="s">
        <v>516</v>
      </c>
      <c r="H117">
        <v>69.95</v>
      </c>
      <c r="I117" t="s">
        <v>20</v>
      </c>
      <c r="J117" t="s">
        <v>251</v>
      </c>
      <c r="K117" t="s">
        <v>22</v>
      </c>
      <c r="L117" s="2" t="s">
        <v>517</v>
      </c>
      <c r="M117">
        <f>COUNTIF(Wishlist!A:A,G117)</f>
        <v>0</v>
      </c>
      <c r="N117">
        <f>COUNTIF(Blacklist!A:A,G117)</f>
        <v>0</v>
      </c>
    </row>
    <row r="118" spans="1:14" x14ac:dyDescent="0.25">
      <c r="A118">
        <v>1970</v>
      </c>
      <c r="B118" t="s">
        <v>518</v>
      </c>
      <c r="C118" t="s">
        <v>519</v>
      </c>
      <c r="D118" t="s">
        <v>520</v>
      </c>
      <c r="E118" t="s">
        <v>17</v>
      </c>
      <c r="G118" t="s">
        <v>521</v>
      </c>
      <c r="H118">
        <v>17.96</v>
      </c>
      <c r="I118" t="s">
        <v>20</v>
      </c>
      <c r="J118" t="s">
        <v>21</v>
      </c>
      <c r="K118" t="s">
        <v>22</v>
      </c>
      <c r="L118" s="2" t="s">
        <v>522</v>
      </c>
      <c r="M118">
        <f>COUNTIF(Wishlist!A:A,G118)</f>
        <v>1</v>
      </c>
      <c r="N118">
        <f>COUNTIF(Blacklist!A:A,G118)</f>
        <v>0</v>
      </c>
    </row>
    <row r="119" spans="1:14" x14ac:dyDescent="0.25">
      <c r="A119">
        <v>1971</v>
      </c>
      <c r="B119" t="s">
        <v>523</v>
      </c>
      <c r="C119" t="s">
        <v>524</v>
      </c>
      <c r="D119" t="s">
        <v>525</v>
      </c>
      <c r="E119" t="s">
        <v>17</v>
      </c>
      <c r="F119" t="s">
        <v>526</v>
      </c>
      <c r="G119" t="s">
        <v>527</v>
      </c>
      <c r="H119">
        <v>69.95</v>
      </c>
      <c r="I119" t="s">
        <v>20</v>
      </c>
      <c r="J119" t="s">
        <v>251</v>
      </c>
      <c r="K119" t="s">
        <v>22</v>
      </c>
      <c r="L119" s="2" t="s">
        <v>528</v>
      </c>
      <c r="M119">
        <f>COUNTIF(Wishlist!A:A,G119)</f>
        <v>0</v>
      </c>
      <c r="N119">
        <f>COUNTIF(Blacklist!A:A,G119)</f>
        <v>0</v>
      </c>
    </row>
    <row r="120" spans="1:14" x14ac:dyDescent="0.25">
      <c r="A120">
        <v>1971</v>
      </c>
      <c r="B120" t="s">
        <v>75</v>
      </c>
      <c r="C120" t="s">
        <v>529</v>
      </c>
      <c r="D120" t="s">
        <v>77</v>
      </c>
      <c r="E120" t="s">
        <v>17</v>
      </c>
      <c r="F120" t="s">
        <v>530</v>
      </c>
      <c r="G120" t="s">
        <v>531</v>
      </c>
      <c r="H120">
        <v>7.16</v>
      </c>
      <c r="I120" t="s">
        <v>20</v>
      </c>
      <c r="J120" t="s">
        <v>21</v>
      </c>
      <c r="K120" t="s">
        <v>22</v>
      </c>
      <c r="L120" s="2" t="s">
        <v>532</v>
      </c>
      <c r="M120">
        <f>COUNTIF(Wishlist!A:A,G120)</f>
        <v>0</v>
      </c>
      <c r="N120">
        <f>COUNTIF(Blacklist!A:A,G120)</f>
        <v>0</v>
      </c>
    </row>
    <row r="121" spans="1:14" x14ac:dyDescent="0.25">
      <c r="A121">
        <v>1971</v>
      </c>
      <c r="B121" t="s">
        <v>387</v>
      </c>
      <c r="C121" t="s">
        <v>533</v>
      </c>
      <c r="D121" t="s">
        <v>534</v>
      </c>
      <c r="E121" t="s">
        <v>17</v>
      </c>
      <c r="G121" t="s">
        <v>535</v>
      </c>
      <c r="H121">
        <v>17.96</v>
      </c>
      <c r="I121" t="s">
        <v>20</v>
      </c>
      <c r="J121" t="s">
        <v>21</v>
      </c>
      <c r="K121" t="s">
        <v>22</v>
      </c>
      <c r="L121" s="2" t="s">
        <v>536</v>
      </c>
      <c r="M121">
        <f>COUNTIF(Wishlist!A:A,G121)</f>
        <v>1</v>
      </c>
      <c r="N121">
        <f>COUNTIF(Blacklist!A:A,G121)</f>
        <v>0</v>
      </c>
    </row>
    <row r="122" spans="1:14" x14ac:dyDescent="0.25">
      <c r="A122">
        <v>1971</v>
      </c>
      <c r="B122" t="s">
        <v>537</v>
      </c>
      <c r="C122" t="s">
        <v>524</v>
      </c>
      <c r="D122" t="s">
        <v>525</v>
      </c>
      <c r="E122" t="s">
        <v>17</v>
      </c>
      <c r="F122" t="s">
        <v>538</v>
      </c>
      <c r="G122" t="s">
        <v>539</v>
      </c>
      <c r="H122">
        <v>17.96</v>
      </c>
      <c r="I122" t="s">
        <v>20</v>
      </c>
      <c r="J122" t="s">
        <v>21</v>
      </c>
      <c r="K122" t="s">
        <v>22</v>
      </c>
      <c r="L122" s="2" t="s">
        <v>540</v>
      </c>
      <c r="M122">
        <f>COUNTIF(Wishlist!A:A,G122)</f>
        <v>1</v>
      </c>
      <c r="N122">
        <f>COUNTIF(Blacklist!A:A,G122)</f>
        <v>0</v>
      </c>
    </row>
    <row r="123" spans="1:14" x14ac:dyDescent="0.25">
      <c r="A123">
        <v>1972</v>
      </c>
      <c r="B123" t="s">
        <v>541</v>
      </c>
      <c r="C123" t="s">
        <v>542</v>
      </c>
      <c r="D123" t="s">
        <v>543</v>
      </c>
      <c r="E123" t="s">
        <v>17</v>
      </c>
      <c r="F123" t="s">
        <v>544</v>
      </c>
      <c r="G123" t="s">
        <v>545</v>
      </c>
      <c r="H123">
        <v>69.95</v>
      </c>
      <c r="I123" t="s">
        <v>20</v>
      </c>
      <c r="J123" t="s">
        <v>251</v>
      </c>
      <c r="K123" t="s">
        <v>22</v>
      </c>
      <c r="L123" s="2" t="s">
        <v>546</v>
      </c>
      <c r="M123">
        <f>COUNTIF(Wishlist!A:A,G123)</f>
        <v>0</v>
      </c>
      <c r="N123">
        <f>COUNTIF(Blacklist!A:A,G123)</f>
        <v>0</v>
      </c>
    </row>
    <row r="124" spans="1:14" x14ac:dyDescent="0.25">
      <c r="A124">
        <v>1972</v>
      </c>
      <c r="B124" t="s">
        <v>547</v>
      </c>
      <c r="C124" t="s">
        <v>542</v>
      </c>
      <c r="D124" t="s">
        <v>543</v>
      </c>
      <c r="E124" t="s">
        <v>17</v>
      </c>
      <c r="F124" t="s">
        <v>548</v>
      </c>
      <c r="G124" t="s">
        <v>549</v>
      </c>
      <c r="H124">
        <v>69.95</v>
      </c>
      <c r="I124" t="s">
        <v>20</v>
      </c>
      <c r="J124" t="s">
        <v>251</v>
      </c>
      <c r="K124" t="s">
        <v>22</v>
      </c>
      <c r="L124" s="2" t="s">
        <v>550</v>
      </c>
      <c r="M124">
        <f>COUNTIF(Wishlist!A:A,G124)</f>
        <v>0</v>
      </c>
      <c r="N124">
        <f>COUNTIF(Blacklist!A:A,G124)</f>
        <v>0</v>
      </c>
    </row>
    <row r="125" spans="1:14" x14ac:dyDescent="0.25">
      <c r="A125">
        <v>1972</v>
      </c>
      <c r="B125" t="s">
        <v>551</v>
      </c>
      <c r="C125" t="s">
        <v>76</v>
      </c>
      <c r="D125" t="s">
        <v>552</v>
      </c>
      <c r="E125" t="s">
        <v>17</v>
      </c>
      <c r="F125" t="s">
        <v>553</v>
      </c>
      <c r="G125" t="s">
        <v>554</v>
      </c>
      <c r="H125">
        <v>35.950000000000003</v>
      </c>
      <c r="I125" t="s">
        <v>20</v>
      </c>
      <c r="J125" t="s">
        <v>226</v>
      </c>
      <c r="K125" t="s">
        <v>22</v>
      </c>
      <c r="L125" s="2" t="s">
        <v>555</v>
      </c>
      <c r="M125">
        <f>COUNTIF(Wishlist!A:A,G125)</f>
        <v>0</v>
      </c>
      <c r="N125">
        <f>COUNTIF(Blacklist!A:A,G125)</f>
        <v>0</v>
      </c>
    </row>
    <row r="126" spans="1:14" x14ac:dyDescent="0.25">
      <c r="A126">
        <v>1972</v>
      </c>
      <c r="B126" t="s">
        <v>556</v>
      </c>
      <c r="C126" t="s">
        <v>557</v>
      </c>
      <c r="D126" t="s">
        <v>558</v>
      </c>
      <c r="E126" t="s">
        <v>17</v>
      </c>
      <c r="G126" t="s">
        <v>559</v>
      </c>
      <c r="H126">
        <v>17.96</v>
      </c>
      <c r="I126" t="s">
        <v>20</v>
      </c>
      <c r="J126" t="s">
        <v>21</v>
      </c>
      <c r="K126" t="s">
        <v>22</v>
      </c>
      <c r="L126" s="2" t="s">
        <v>560</v>
      </c>
      <c r="M126">
        <f>COUNTIF(Wishlist!A:A,G126)</f>
        <v>1</v>
      </c>
      <c r="N126">
        <f>COUNTIF(Blacklist!A:A,G126)</f>
        <v>0</v>
      </c>
    </row>
    <row r="127" spans="1:14" x14ac:dyDescent="0.25">
      <c r="A127">
        <v>1972</v>
      </c>
      <c r="B127" t="s">
        <v>561</v>
      </c>
      <c r="C127" t="s">
        <v>542</v>
      </c>
      <c r="D127" t="s">
        <v>562</v>
      </c>
      <c r="E127" t="s">
        <v>17</v>
      </c>
      <c r="F127" t="s">
        <v>563</v>
      </c>
      <c r="G127" t="s">
        <v>564</v>
      </c>
      <c r="H127">
        <v>17.96</v>
      </c>
      <c r="I127" t="s">
        <v>20</v>
      </c>
      <c r="J127" t="s">
        <v>21</v>
      </c>
      <c r="K127" t="s">
        <v>22</v>
      </c>
      <c r="L127" s="2" t="s">
        <v>565</v>
      </c>
      <c r="M127">
        <f>COUNTIF(Wishlist!A:A,G127)</f>
        <v>1</v>
      </c>
      <c r="N127">
        <f>COUNTIF(Blacklist!A:A,G127)</f>
        <v>0</v>
      </c>
    </row>
    <row r="128" spans="1:14" x14ac:dyDescent="0.25">
      <c r="A128">
        <v>1972</v>
      </c>
      <c r="B128" t="s">
        <v>566</v>
      </c>
      <c r="C128" t="s">
        <v>567</v>
      </c>
      <c r="D128" t="s">
        <v>568</v>
      </c>
      <c r="E128" t="s">
        <v>17</v>
      </c>
      <c r="G128" t="s">
        <v>569</v>
      </c>
      <c r="H128">
        <v>17.96</v>
      </c>
      <c r="I128" t="s">
        <v>20</v>
      </c>
      <c r="J128" t="s">
        <v>21</v>
      </c>
      <c r="K128" t="s">
        <v>22</v>
      </c>
      <c r="L128" s="2" t="s">
        <v>570</v>
      </c>
      <c r="M128">
        <f>COUNTIF(Wishlist!A:A,G128)</f>
        <v>1</v>
      </c>
      <c r="N128">
        <f>COUNTIF(Blacklist!A:A,G128)</f>
        <v>0</v>
      </c>
    </row>
    <row r="129" spans="1:14" x14ac:dyDescent="0.25">
      <c r="A129">
        <v>1973</v>
      </c>
      <c r="B129" t="s">
        <v>571</v>
      </c>
      <c r="C129" t="s">
        <v>519</v>
      </c>
      <c r="D129" t="s">
        <v>572</v>
      </c>
      <c r="E129" t="s">
        <v>17</v>
      </c>
      <c r="F129" t="s">
        <v>573</v>
      </c>
      <c r="G129" t="s">
        <v>574</v>
      </c>
      <c r="H129">
        <v>79.95</v>
      </c>
      <c r="I129" t="s">
        <v>20</v>
      </c>
      <c r="J129" t="s">
        <v>251</v>
      </c>
      <c r="K129" t="s">
        <v>22</v>
      </c>
      <c r="L129" s="2" t="s">
        <v>575</v>
      </c>
      <c r="M129">
        <f>COUNTIF(Wishlist!A:A,G129)</f>
        <v>0</v>
      </c>
      <c r="N129">
        <f>COUNTIF(Blacklist!A:A,G129)</f>
        <v>0</v>
      </c>
    </row>
    <row r="130" spans="1:14" x14ac:dyDescent="0.25">
      <c r="A130">
        <v>1973</v>
      </c>
      <c r="B130" t="s">
        <v>494</v>
      </c>
      <c r="C130" t="s">
        <v>576</v>
      </c>
      <c r="D130" t="s">
        <v>577</v>
      </c>
      <c r="E130" t="s">
        <v>17</v>
      </c>
      <c r="F130" t="s">
        <v>578</v>
      </c>
      <c r="G130" t="s">
        <v>579</v>
      </c>
      <c r="H130">
        <v>17.96</v>
      </c>
      <c r="I130" t="s">
        <v>20</v>
      </c>
      <c r="J130" t="s">
        <v>21</v>
      </c>
      <c r="K130" t="s">
        <v>22</v>
      </c>
      <c r="L130" s="2" t="s">
        <v>580</v>
      </c>
      <c r="M130">
        <f>COUNTIF(Wishlist!A:A,G130)</f>
        <v>0</v>
      </c>
      <c r="N130">
        <f>COUNTIF(Blacklist!A:A,G130)</f>
        <v>0</v>
      </c>
    </row>
    <row r="131" spans="1:14" x14ac:dyDescent="0.25">
      <c r="A131">
        <v>1973</v>
      </c>
      <c r="B131" t="s">
        <v>114</v>
      </c>
      <c r="C131" t="s">
        <v>581</v>
      </c>
      <c r="D131" t="s">
        <v>95</v>
      </c>
      <c r="E131" t="s">
        <v>17</v>
      </c>
      <c r="F131" t="s">
        <v>582</v>
      </c>
      <c r="G131" t="s">
        <v>583</v>
      </c>
      <c r="H131">
        <v>69.95</v>
      </c>
      <c r="I131" t="s">
        <v>20</v>
      </c>
      <c r="J131" t="s">
        <v>251</v>
      </c>
      <c r="K131" t="s">
        <v>22</v>
      </c>
      <c r="L131" s="2" t="s">
        <v>584</v>
      </c>
      <c r="M131">
        <f>COUNTIF(Wishlist!A:A,G131)</f>
        <v>0</v>
      </c>
      <c r="N131">
        <f>COUNTIF(Blacklist!A:A,G131)</f>
        <v>0</v>
      </c>
    </row>
    <row r="132" spans="1:14" x14ac:dyDescent="0.25">
      <c r="A132">
        <v>1974</v>
      </c>
      <c r="B132" t="s">
        <v>75</v>
      </c>
      <c r="C132" t="s">
        <v>585</v>
      </c>
      <c r="D132" t="s">
        <v>95</v>
      </c>
      <c r="E132" t="s">
        <v>17</v>
      </c>
      <c r="F132" t="s">
        <v>586</v>
      </c>
      <c r="G132" t="s">
        <v>587</v>
      </c>
      <c r="H132">
        <v>8.9499999999999993</v>
      </c>
      <c r="I132" t="s">
        <v>20</v>
      </c>
      <c r="J132" t="s">
        <v>21</v>
      </c>
      <c r="K132" t="s">
        <v>22</v>
      </c>
      <c r="L132" s="2" t="s">
        <v>588</v>
      </c>
      <c r="M132">
        <f>COUNTIF(Wishlist!A:A,G132)</f>
        <v>0</v>
      </c>
      <c r="N132">
        <f>COUNTIF(Blacklist!A:A,G132)</f>
        <v>0</v>
      </c>
    </row>
    <row r="133" spans="1:14" x14ac:dyDescent="0.25">
      <c r="A133">
        <v>1974</v>
      </c>
      <c r="B133" t="s">
        <v>589</v>
      </c>
      <c r="C133" t="s">
        <v>590</v>
      </c>
      <c r="D133" t="s">
        <v>95</v>
      </c>
      <c r="E133" t="s">
        <v>17</v>
      </c>
      <c r="F133" t="s">
        <v>591</v>
      </c>
      <c r="G133" t="s">
        <v>592</v>
      </c>
      <c r="H133">
        <v>69.95</v>
      </c>
      <c r="I133" t="s">
        <v>20</v>
      </c>
      <c r="J133" t="s">
        <v>251</v>
      </c>
      <c r="K133" t="s">
        <v>22</v>
      </c>
      <c r="L133" s="2" t="s">
        <v>593</v>
      </c>
      <c r="M133">
        <f>COUNTIF(Wishlist!A:A,G133)</f>
        <v>0</v>
      </c>
      <c r="N133">
        <f>COUNTIF(Blacklist!A:A,G133)</f>
        <v>0</v>
      </c>
    </row>
    <row r="134" spans="1:14" x14ac:dyDescent="0.25">
      <c r="A134">
        <v>1974</v>
      </c>
      <c r="B134" t="s">
        <v>75</v>
      </c>
      <c r="C134" t="s">
        <v>594</v>
      </c>
      <c r="D134" t="s">
        <v>595</v>
      </c>
      <c r="E134" t="s">
        <v>17</v>
      </c>
      <c r="F134" t="s">
        <v>596</v>
      </c>
      <c r="G134" t="s">
        <v>597</v>
      </c>
      <c r="H134">
        <v>80.95</v>
      </c>
      <c r="I134" t="s">
        <v>20</v>
      </c>
      <c r="J134" t="s">
        <v>226</v>
      </c>
      <c r="K134" t="s">
        <v>22</v>
      </c>
      <c r="L134" s="2" t="s">
        <v>598</v>
      </c>
      <c r="M134">
        <f>COUNTIF(Wishlist!A:A,G134)</f>
        <v>0</v>
      </c>
      <c r="N134">
        <f>COUNTIF(Blacklist!A:A,G134)</f>
        <v>0</v>
      </c>
    </row>
    <row r="135" spans="1:14" x14ac:dyDescent="0.25">
      <c r="A135">
        <v>1974</v>
      </c>
      <c r="B135" t="s">
        <v>599</v>
      </c>
      <c r="D135" t="s">
        <v>600</v>
      </c>
      <c r="E135" t="s">
        <v>17</v>
      </c>
      <c r="F135" t="s">
        <v>601</v>
      </c>
      <c r="G135" t="s">
        <v>602</v>
      </c>
      <c r="H135">
        <v>69.95</v>
      </c>
      <c r="I135" t="s">
        <v>20</v>
      </c>
      <c r="J135" t="s">
        <v>251</v>
      </c>
      <c r="K135" t="s">
        <v>22</v>
      </c>
      <c r="L135" s="2" t="s">
        <v>603</v>
      </c>
      <c r="M135">
        <f>COUNTIF(Wishlist!A:A,G135)</f>
        <v>0</v>
      </c>
      <c r="N135">
        <f>COUNTIF(Blacklist!A:A,G135)</f>
        <v>0</v>
      </c>
    </row>
    <row r="136" spans="1:14" x14ac:dyDescent="0.25">
      <c r="A136">
        <v>1974</v>
      </c>
      <c r="B136" t="s">
        <v>604</v>
      </c>
      <c r="C136" t="s">
        <v>605</v>
      </c>
      <c r="D136" t="s">
        <v>606</v>
      </c>
      <c r="E136" t="s">
        <v>17</v>
      </c>
      <c r="F136" t="s">
        <v>607</v>
      </c>
      <c r="G136" t="s">
        <v>608</v>
      </c>
      <c r="H136">
        <v>69.95</v>
      </c>
      <c r="I136" t="s">
        <v>20</v>
      </c>
      <c r="J136" t="s">
        <v>251</v>
      </c>
      <c r="K136" t="s">
        <v>22</v>
      </c>
      <c r="L136" s="2" t="s">
        <v>609</v>
      </c>
      <c r="M136">
        <f>COUNTIF(Wishlist!A:A,G136)</f>
        <v>0</v>
      </c>
      <c r="N136">
        <f>COUNTIF(Blacklist!A:A,G136)</f>
        <v>0</v>
      </c>
    </row>
    <row r="137" spans="1:14" x14ac:dyDescent="0.25">
      <c r="A137">
        <v>1974</v>
      </c>
      <c r="B137" t="s">
        <v>109</v>
      </c>
      <c r="D137" t="s">
        <v>600</v>
      </c>
      <c r="E137" t="s">
        <v>17</v>
      </c>
      <c r="F137" t="s">
        <v>610</v>
      </c>
      <c r="G137" t="s">
        <v>611</v>
      </c>
      <c r="H137">
        <v>79.95</v>
      </c>
      <c r="I137" t="s">
        <v>20</v>
      </c>
      <c r="J137" t="s">
        <v>251</v>
      </c>
      <c r="K137" t="s">
        <v>22</v>
      </c>
      <c r="L137" s="2" t="s">
        <v>612</v>
      </c>
      <c r="M137">
        <f>COUNTIF(Wishlist!A:A,G137)</f>
        <v>0</v>
      </c>
      <c r="N137">
        <f>COUNTIF(Blacklist!A:A,G137)</f>
        <v>0</v>
      </c>
    </row>
    <row r="138" spans="1:14" x14ac:dyDescent="0.25">
      <c r="A138">
        <v>1974</v>
      </c>
      <c r="B138" t="s">
        <v>613</v>
      </c>
      <c r="C138" t="s">
        <v>614</v>
      </c>
      <c r="D138" t="s">
        <v>600</v>
      </c>
      <c r="E138" t="s">
        <v>17</v>
      </c>
      <c r="F138" t="s">
        <v>615</v>
      </c>
      <c r="G138" t="s">
        <v>616</v>
      </c>
      <c r="H138">
        <v>69.95</v>
      </c>
      <c r="I138" t="s">
        <v>20</v>
      </c>
      <c r="J138" t="s">
        <v>251</v>
      </c>
      <c r="K138" t="s">
        <v>22</v>
      </c>
      <c r="L138" s="2" t="s">
        <v>617</v>
      </c>
      <c r="M138">
        <f>COUNTIF(Wishlist!A:A,G138)</f>
        <v>0</v>
      </c>
      <c r="N138">
        <f>COUNTIF(Blacklist!A:A,G138)</f>
        <v>0</v>
      </c>
    </row>
    <row r="139" spans="1:14" x14ac:dyDescent="0.25">
      <c r="A139">
        <v>1974</v>
      </c>
      <c r="B139" t="s">
        <v>618</v>
      </c>
      <c r="D139" t="s">
        <v>600</v>
      </c>
      <c r="E139" t="s">
        <v>17</v>
      </c>
      <c r="F139" t="s">
        <v>619</v>
      </c>
      <c r="G139" t="s">
        <v>620</v>
      </c>
      <c r="H139">
        <v>69.95</v>
      </c>
      <c r="I139" t="s">
        <v>20</v>
      </c>
      <c r="J139" t="s">
        <v>251</v>
      </c>
      <c r="K139" t="s">
        <v>22</v>
      </c>
      <c r="L139" s="2" t="s">
        <v>621</v>
      </c>
      <c r="M139">
        <f>COUNTIF(Wishlist!A:A,G139)</f>
        <v>0</v>
      </c>
      <c r="N139">
        <f>COUNTIF(Blacklist!A:A,G139)</f>
        <v>0</v>
      </c>
    </row>
    <row r="140" spans="1:14" x14ac:dyDescent="0.25">
      <c r="A140">
        <v>1974</v>
      </c>
      <c r="B140" t="s">
        <v>622</v>
      </c>
      <c r="C140" t="s">
        <v>623</v>
      </c>
      <c r="D140" t="s">
        <v>600</v>
      </c>
      <c r="E140" t="s">
        <v>17</v>
      </c>
      <c r="F140" t="s">
        <v>624</v>
      </c>
      <c r="G140" t="s">
        <v>625</v>
      </c>
      <c r="H140">
        <v>69.95</v>
      </c>
      <c r="I140" t="s">
        <v>20</v>
      </c>
      <c r="J140" t="s">
        <v>251</v>
      </c>
      <c r="K140" t="s">
        <v>22</v>
      </c>
      <c r="L140" s="2" t="s">
        <v>626</v>
      </c>
      <c r="M140">
        <f>COUNTIF(Wishlist!A:A,G140)</f>
        <v>0</v>
      </c>
      <c r="N140">
        <f>COUNTIF(Blacklist!A:A,G140)</f>
        <v>0</v>
      </c>
    </row>
    <row r="141" spans="1:14" x14ac:dyDescent="0.25">
      <c r="A141">
        <v>1974</v>
      </c>
      <c r="B141" t="s">
        <v>627</v>
      </c>
      <c r="C141" t="s">
        <v>628</v>
      </c>
      <c r="D141" t="s">
        <v>629</v>
      </c>
      <c r="E141" t="s">
        <v>17</v>
      </c>
      <c r="F141" t="s">
        <v>630</v>
      </c>
      <c r="G141" t="s">
        <v>631</v>
      </c>
      <c r="H141">
        <v>69.95</v>
      </c>
      <c r="I141" t="s">
        <v>20</v>
      </c>
      <c r="J141" t="s">
        <v>251</v>
      </c>
      <c r="K141" t="s">
        <v>22</v>
      </c>
      <c r="L141" s="2" t="s">
        <v>632</v>
      </c>
      <c r="M141">
        <f>COUNTIF(Wishlist!A:A,G141)</f>
        <v>0</v>
      </c>
      <c r="N141">
        <f>COUNTIF(Blacklist!A:A,G141)</f>
        <v>0</v>
      </c>
    </row>
    <row r="142" spans="1:14" x14ac:dyDescent="0.25">
      <c r="A142">
        <v>1975</v>
      </c>
      <c r="B142" t="s">
        <v>633</v>
      </c>
      <c r="C142" t="s">
        <v>519</v>
      </c>
      <c r="D142" t="s">
        <v>634</v>
      </c>
      <c r="E142" t="s">
        <v>17</v>
      </c>
      <c r="G142" t="s">
        <v>635</v>
      </c>
      <c r="H142">
        <v>17.96</v>
      </c>
      <c r="I142" t="s">
        <v>20</v>
      </c>
      <c r="J142" t="s">
        <v>21</v>
      </c>
      <c r="K142" t="s">
        <v>22</v>
      </c>
      <c r="L142" s="2" t="s">
        <v>636</v>
      </c>
      <c r="M142">
        <f>COUNTIF(Wishlist!A:A,G142)</f>
        <v>1</v>
      </c>
      <c r="N142">
        <f>COUNTIF(Blacklist!A:A,G142)</f>
        <v>0</v>
      </c>
    </row>
    <row r="143" spans="1:14" x14ac:dyDescent="0.25">
      <c r="A143">
        <v>1975</v>
      </c>
      <c r="B143" t="s">
        <v>93</v>
      </c>
      <c r="C143" t="s">
        <v>637</v>
      </c>
      <c r="D143" t="s">
        <v>638</v>
      </c>
      <c r="E143" t="s">
        <v>17</v>
      </c>
      <c r="G143" t="s">
        <v>639</v>
      </c>
      <c r="H143">
        <v>17.96</v>
      </c>
      <c r="I143" t="s">
        <v>20</v>
      </c>
      <c r="J143" t="s">
        <v>21</v>
      </c>
      <c r="K143" t="s">
        <v>22</v>
      </c>
      <c r="L143" s="2" t="s">
        <v>640</v>
      </c>
      <c r="M143">
        <f>COUNTIF(Wishlist!A:A,G143)</f>
        <v>0</v>
      </c>
      <c r="N143">
        <f>COUNTIF(Blacklist!A:A,G143)</f>
        <v>0</v>
      </c>
    </row>
    <row r="144" spans="1:14" x14ac:dyDescent="0.25">
      <c r="A144">
        <v>1975</v>
      </c>
      <c r="B144" t="s">
        <v>613</v>
      </c>
      <c r="C144" t="s">
        <v>641</v>
      </c>
      <c r="D144" t="s">
        <v>95</v>
      </c>
      <c r="E144" t="s">
        <v>17</v>
      </c>
      <c r="G144" t="s">
        <v>642</v>
      </c>
      <c r="H144">
        <v>80.95</v>
      </c>
      <c r="I144" t="s">
        <v>20</v>
      </c>
      <c r="J144" t="s">
        <v>226</v>
      </c>
      <c r="K144" t="s">
        <v>22</v>
      </c>
      <c r="L144" s="2" t="s">
        <v>643</v>
      </c>
      <c r="M144">
        <f>COUNTIF(Wishlist!A:A,G144)</f>
        <v>0</v>
      </c>
      <c r="N144">
        <f>COUNTIF(Blacklist!A:A,G144)</f>
        <v>0</v>
      </c>
    </row>
    <row r="145" spans="1:14" x14ac:dyDescent="0.25">
      <c r="A145">
        <v>1975</v>
      </c>
      <c r="B145" t="s">
        <v>627</v>
      </c>
      <c r="C145" t="s">
        <v>628</v>
      </c>
      <c r="D145" t="s">
        <v>629</v>
      </c>
      <c r="E145" t="s">
        <v>17</v>
      </c>
      <c r="F145" t="s">
        <v>644</v>
      </c>
      <c r="G145" t="s">
        <v>645</v>
      </c>
      <c r="H145">
        <v>69.95</v>
      </c>
      <c r="I145" t="s">
        <v>20</v>
      </c>
      <c r="J145" t="s">
        <v>251</v>
      </c>
      <c r="K145" t="s">
        <v>22</v>
      </c>
      <c r="L145" s="2" t="s">
        <v>646</v>
      </c>
      <c r="M145">
        <f>COUNTIF(Wishlist!A:A,G145)</f>
        <v>0</v>
      </c>
      <c r="N145">
        <f>COUNTIF(Blacklist!A:A,G145)</f>
        <v>0</v>
      </c>
    </row>
    <row r="146" spans="1:14" x14ac:dyDescent="0.25">
      <c r="A146">
        <v>1975</v>
      </c>
      <c r="B146" t="s">
        <v>647</v>
      </c>
      <c r="C146" t="s">
        <v>648</v>
      </c>
      <c r="D146" t="s">
        <v>649</v>
      </c>
      <c r="E146" t="s">
        <v>17</v>
      </c>
      <c r="F146" t="s">
        <v>650</v>
      </c>
      <c r="G146" t="s">
        <v>651</v>
      </c>
      <c r="H146">
        <v>69.95</v>
      </c>
      <c r="I146" t="s">
        <v>20</v>
      </c>
      <c r="J146" t="s">
        <v>251</v>
      </c>
      <c r="K146" t="s">
        <v>22</v>
      </c>
      <c r="L146" s="2" t="s">
        <v>652</v>
      </c>
      <c r="M146">
        <f>COUNTIF(Wishlist!A:A,G146)</f>
        <v>0</v>
      </c>
      <c r="N146">
        <f>COUNTIF(Blacklist!A:A,G146)</f>
        <v>0</v>
      </c>
    </row>
    <row r="147" spans="1:14" x14ac:dyDescent="0.25">
      <c r="A147">
        <v>1975</v>
      </c>
      <c r="B147" t="s">
        <v>653</v>
      </c>
      <c r="C147" t="s">
        <v>654</v>
      </c>
      <c r="D147" t="s">
        <v>649</v>
      </c>
      <c r="E147" t="s">
        <v>17</v>
      </c>
      <c r="F147" t="s">
        <v>655</v>
      </c>
      <c r="G147" t="s">
        <v>656</v>
      </c>
      <c r="H147">
        <v>17.96</v>
      </c>
      <c r="I147" t="s">
        <v>20</v>
      </c>
      <c r="J147" t="s">
        <v>21</v>
      </c>
      <c r="K147" t="s">
        <v>22</v>
      </c>
      <c r="L147" s="2" t="s">
        <v>657</v>
      </c>
      <c r="M147">
        <f>COUNTIF(Wishlist!A:A,G147)</f>
        <v>0</v>
      </c>
      <c r="N147">
        <f>COUNTIF(Blacklist!A:A,G147)</f>
        <v>0</v>
      </c>
    </row>
    <row r="148" spans="1:14" x14ac:dyDescent="0.25">
      <c r="A148">
        <v>1976</v>
      </c>
      <c r="B148" t="s">
        <v>658</v>
      </c>
      <c r="C148" t="s">
        <v>659</v>
      </c>
      <c r="D148" t="s">
        <v>660</v>
      </c>
      <c r="E148" t="s">
        <v>17</v>
      </c>
      <c r="G148" t="s">
        <v>661</v>
      </c>
      <c r="H148">
        <v>79.95</v>
      </c>
      <c r="I148" t="s">
        <v>20</v>
      </c>
      <c r="J148" t="s">
        <v>251</v>
      </c>
      <c r="K148" t="s">
        <v>22</v>
      </c>
      <c r="L148" s="2" t="s">
        <v>662</v>
      </c>
      <c r="M148">
        <f>COUNTIF(Wishlist!A:A,G148)</f>
        <v>0</v>
      </c>
      <c r="N148">
        <f>COUNTIF(Blacklist!A:A,G148)</f>
        <v>0</v>
      </c>
    </row>
    <row r="149" spans="1:14" x14ac:dyDescent="0.25">
      <c r="A149">
        <v>1976</v>
      </c>
      <c r="B149" t="s">
        <v>663</v>
      </c>
      <c r="C149" t="s">
        <v>664</v>
      </c>
      <c r="D149" t="s">
        <v>660</v>
      </c>
      <c r="E149" t="s">
        <v>17</v>
      </c>
      <c r="F149" t="s">
        <v>665</v>
      </c>
      <c r="G149" t="s">
        <v>666</v>
      </c>
      <c r="H149">
        <v>44.96</v>
      </c>
      <c r="I149" t="s">
        <v>20</v>
      </c>
      <c r="J149" t="s">
        <v>667</v>
      </c>
      <c r="K149" t="s">
        <v>22</v>
      </c>
      <c r="L149" s="2" t="s">
        <v>668</v>
      </c>
      <c r="M149">
        <f>COUNTIF(Wishlist!A:A,G149)</f>
        <v>0</v>
      </c>
      <c r="N149">
        <f>COUNTIF(Blacklist!A:A,G149)</f>
        <v>0</v>
      </c>
    </row>
    <row r="150" spans="1:14" x14ac:dyDescent="0.25">
      <c r="A150">
        <v>1976</v>
      </c>
      <c r="B150" t="s">
        <v>669</v>
      </c>
      <c r="C150" t="s">
        <v>670</v>
      </c>
      <c r="D150" t="s">
        <v>660</v>
      </c>
      <c r="E150" t="s">
        <v>17</v>
      </c>
      <c r="F150" t="s">
        <v>671</v>
      </c>
      <c r="G150" t="s">
        <v>672</v>
      </c>
      <c r="H150">
        <v>44.96</v>
      </c>
      <c r="I150" t="s">
        <v>20</v>
      </c>
      <c r="J150" t="s">
        <v>667</v>
      </c>
      <c r="K150" t="s">
        <v>22</v>
      </c>
      <c r="L150" s="2" t="s">
        <v>673</v>
      </c>
      <c r="M150">
        <f>COUNTIF(Wishlist!A:A,G150)</f>
        <v>0</v>
      </c>
      <c r="N150">
        <f>COUNTIF(Blacklist!A:A,G150)</f>
        <v>0</v>
      </c>
    </row>
    <row r="151" spans="1:14" x14ac:dyDescent="0.25">
      <c r="A151">
        <v>1976</v>
      </c>
      <c r="B151" t="s">
        <v>627</v>
      </c>
      <c r="C151" t="s">
        <v>628</v>
      </c>
      <c r="D151" t="s">
        <v>629</v>
      </c>
      <c r="E151" t="s">
        <v>17</v>
      </c>
      <c r="F151" t="s">
        <v>674</v>
      </c>
      <c r="G151" t="s">
        <v>675</v>
      </c>
      <c r="H151">
        <v>69.95</v>
      </c>
      <c r="I151" t="s">
        <v>20</v>
      </c>
      <c r="J151" t="s">
        <v>251</v>
      </c>
      <c r="K151" t="s">
        <v>22</v>
      </c>
      <c r="L151" s="2" t="s">
        <v>676</v>
      </c>
      <c r="M151">
        <f>COUNTIF(Wishlist!A:A,G151)</f>
        <v>0</v>
      </c>
      <c r="N151">
        <f>COUNTIF(Blacklist!A:A,G151)</f>
        <v>0</v>
      </c>
    </row>
    <row r="152" spans="1:14" x14ac:dyDescent="0.25">
      <c r="A152">
        <v>1976</v>
      </c>
      <c r="B152" t="s">
        <v>537</v>
      </c>
      <c r="C152" t="s">
        <v>677</v>
      </c>
      <c r="D152" t="s">
        <v>660</v>
      </c>
      <c r="E152" t="s">
        <v>17</v>
      </c>
      <c r="G152" t="s">
        <v>678</v>
      </c>
      <c r="H152">
        <v>44.96</v>
      </c>
      <c r="I152" t="s">
        <v>20</v>
      </c>
      <c r="J152" t="s">
        <v>667</v>
      </c>
      <c r="K152" t="s">
        <v>22</v>
      </c>
      <c r="L152" s="2" t="s">
        <v>679</v>
      </c>
      <c r="M152">
        <f>COUNTIF(Wishlist!A:A,G152)</f>
        <v>0</v>
      </c>
      <c r="N152">
        <f>COUNTIF(Blacklist!A:A,G152)</f>
        <v>0</v>
      </c>
    </row>
    <row r="153" spans="1:14" x14ac:dyDescent="0.25">
      <c r="A153">
        <v>1976</v>
      </c>
      <c r="B153" t="s">
        <v>653</v>
      </c>
      <c r="C153" t="s">
        <v>654</v>
      </c>
      <c r="D153" t="s">
        <v>660</v>
      </c>
      <c r="E153" t="s">
        <v>17</v>
      </c>
      <c r="F153" t="s">
        <v>680</v>
      </c>
      <c r="G153" t="s">
        <v>681</v>
      </c>
      <c r="H153">
        <v>44.96</v>
      </c>
      <c r="I153" t="s">
        <v>20</v>
      </c>
      <c r="J153" t="s">
        <v>667</v>
      </c>
      <c r="K153" t="s">
        <v>22</v>
      </c>
      <c r="L153" s="2" t="s">
        <v>682</v>
      </c>
      <c r="M153">
        <f>COUNTIF(Wishlist!A:A,G153)</f>
        <v>0</v>
      </c>
      <c r="N153">
        <f>COUNTIF(Blacklist!A:A,G153)</f>
        <v>0</v>
      </c>
    </row>
    <row r="154" spans="1:14" x14ac:dyDescent="0.25">
      <c r="A154">
        <v>1977</v>
      </c>
      <c r="B154" t="s">
        <v>683</v>
      </c>
      <c r="C154" t="s">
        <v>684</v>
      </c>
      <c r="D154" t="s">
        <v>95</v>
      </c>
      <c r="E154" t="s">
        <v>17</v>
      </c>
      <c r="F154" t="s">
        <v>685</v>
      </c>
      <c r="G154" t="s">
        <v>686</v>
      </c>
      <c r="H154">
        <v>13.45</v>
      </c>
      <c r="I154" t="s">
        <v>20</v>
      </c>
      <c r="J154" t="s">
        <v>21</v>
      </c>
      <c r="K154" t="s">
        <v>22</v>
      </c>
      <c r="L154" s="2" t="s">
        <v>687</v>
      </c>
      <c r="M154">
        <f>COUNTIF(Wishlist!A:A,G154)</f>
        <v>1</v>
      </c>
      <c r="N154">
        <f>COUNTIF(Blacklist!A:A,G154)</f>
        <v>0</v>
      </c>
    </row>
    <row r="155" spans="1:14" x14ac:dyDescent="0.25">
      <c r="A155">
        <v>1977</v>
      </c>
      <c r="B155" t="s">
        <v>688</v>
      </c>
      <c r="C155" t="s">
        <v>689</v>
      </c>
      <c r="D155" t="s">
        <v>690</v>
      </c>
      <c r="E155" t="s">
        <v>17</v>
      </c>
      <c r="G155" t="s">
        <v>691</v>
      </c>
      <c r="H155">
        <v>17.96</v>
      </c>
      <c r="I155" t="s">
        <v>20</v>
      </c>
      <c r="J155" t="s">
        <v>21</v>
      </c>
      <c r="K155" t="s">
        <v>22</v>
      </c>
      <c r="L155" s="2" t="s">
        <v>692</v>
      </c>
      <c r="M155">
        <f>COUNTIF(Wishlist!A:A,G155)</f>
        <v>1</v>
      </c>
      <c r="N155">
        <f>COUNTIF(Blacklist!A:A,G155)</f>
        <v>0</v>
      </c>
    </row>
    <row r="156" spans="1:14" x14ac:dyDescent="0.25">
      <c r="A156">
        <v>1977</v>
      </c>
      <c r="B156" t="s">
        <v>693</v>
      </c>
      <c r="C156" t="s">
        <v>50</v>
      </c>
      <c r="D156" t="s">
        <v>105</v>
      </c>
      <c r="E156" t="s">
        <v>17</v>
      </c>
      <c r="G156" t="s">
        <v>694</v>
      </c>
      <c r="H156">
        <v>16.149999999999999</v>
      </c>
      <c r="I156" t="s">
        <v>20</v>
      </c>
      <c r="J156" t="s">
        <v>21</v>
      </c>
      <c r="K156" t="s">
        <v>22</v>
      </c>
      <c r="L156" s="2" t="s">
        <v>695</v>
      </c>
      <c r="M156">
        <f>COUNTIF(Wishlist!A:A,G156)</f>
        <v>1</v>
      </c>
      <c r="N156">
        <f>COUNTIF(Blacklist!A:A,G156)</f>
        <v>0</v>
      </c>
    </row>
    <row r="157" spans="1:14" x14ac:dyDescent="0.25">
      <c r="A157">
        <v>1977</v>
      </c>
      <c r="B157" t="s">
        <v>683</v>
      </c>
      <c r="C157" t="s">
        <v>100</v>
      </c>
      <c r="D157" t="s">
        <v>105</v>
      </c>
      <c r="E157" t="s">
        <v>17</v>
      </c>
      <c r="G157" t="s">
        <v>696</v>
      </c>
      <c r="H157">
        <v>44.96</v>
      </c>
      <c r="I157" t="s">
        <v>20</v>
      </c>
      <c r="J157" t="s">
        <v>21</v>
      </c>
      <c r="K157" t="s">
        <v>22</v>
      </c>
      <c r="L157" s="2" t="s">
        <v>697</v>
      </c>
      <c r="M157">
        <f>COUNTIF(Wishlist!A:A,G157)</f>
        <v>0</v>
      </c>
      <c r="N157">
        <f>COUNTIF(Blacklist!A:A,G157)</f>
        <v>0</v>
      </c>
    </row>
    <row r="158" spans="1:14" x14ac:dyDescent="0.25">
      <c r="A158">
        <v>1977</v>
      </c>
      <c r="B158" t="s">
        <v>698</v>
      </c>
      <c r="C158" t="s">
        <v>699</v>
      </c>
      <c r="D158" t="s">
        <v>700</v>
      </c>
      <c r="E158" t="s">
        <v>17</v>
      </c>
      <c r="G158" t="s">
        <v>701</v>
      </c>
      <c r="H158">
        <v>79.95</v>
      </c>
      <c r="I158" t="s">
        <v>20</v>
      </c>
      <c r="J158" t="s">
        <v>251</v>
      </c>
      <c r="K158" t="s">
        <v>22</v>
      </c>
      <c r="L158" s="2" t="s">
        <v>702</v>
      </c>
      <c r="M158">
        <f>COUNTIF(Wishlist!A:A,G158)</f>
        <v>0</v>
      </c>
      <c r="N158">
        <f>COUNTIF(Blacklist!A:A,G158)</f>
        <v>0</v>
      </c>
    </row>
    <row r="159" spans="1:14" x14ac:dyDescent="0.25">
      <c r="A159">
        <v>1977</v>
      </c>
      <c r="B159" t="s">
        <v>693</v>
      </c>
      <c r="C159" t="s">
        <v>15</v>
      </c>
      <c r="D159" t="s">
        <v>105</v>
      </c>
      <c r="E159" t="s">
        <v>17</v>
      </c>
      <c r="G159" t="s">
        <v>703</v>
      </c>
      <c r="H159">
        <v>80.95</v>
      </c>
      <c r="I159" t="s">
        <v>20</v>
      </c>
      <c r="J159" t="s">
        <v>704</v>
      </c>
      <c r="K159" t="s">
        <v>22</v>
      </c>
      <c r="L159" s="2" t="s">
        <v>705</v>
      </c>
      <c r="M159">
        <f>COUNTIF(Wishlist!A:A,G159)</f>
        <v>0</v>
      </c>
      <c r="N159">
        <f>COUNTIF(Blacklist!A:A,G159)</f>
        <v>0</v>
      </c>
    </row>
    <row r="160" spans="1:14" x14ac:dyDescent="0.25">
      <c r="A160">
        <v>1977</v>
      </c>
      <c r="B160" t="s">
        <v>706</v>
      </c>
      <c r="C160" t="s">
        <v>576</v>
      </c>
      <c r="D160" t="s">
        <v>707</v>
      </c>
      <c r="E160" t="s">
        <v>17</v>
      </c>
      <c r="G160" t="s">
        <v>708</v>
      </c>
      <c r="H160">
        <v>80.95</v>
      </c>
      <c r="I160" t="s">
        <v>20</v>
      </c>
      <c r="J160" t="s">
        <v>704</v>
      </c>
      <c r="K160" t="s">
        <v>22</v>
      </c>
      <c r="L160" s="2" t="s">
        <v>709</v>
      </c>
      <c r="M160">
        <f>COUNTIF(Wishlist!A:A,G160)</f>
        <v>0</v>
      </c>
      <c r="N160">
        <f>COUNTIF(Blacklist!A:A,G160)</f>
        <v>0</v>
      </c>
    </row>
    <row r="161" spans="1:14" x14ac:dyDescent="0.25">
      <c r="A161">
        <v>1977</v>
      </c>
      <c r="B161" t="s">
        <v>537</v>
      </c>
      <c r="C161" t="s">
        <v>710</v>
      </c>
      <c r="D161" t="s">
        <v>707</v>
      </c>
      <c r="E161" t="s">
        <v>17</v>
      </c>
      <c r="G161" t="s">
        <v>711</v>
      </c>
      <c r="H161">
        <v>80.95</v>
      </c>
      <c r="I161" t="s">
        <v>20</v>
      </c>
      <c r="J161" t="s">
        <v>704</v>
      </c>
      <c r="K161" t="s">
        <v>22</v>
      </c>
      <c r="L161" s="2" t="s">
        <v>712</v>
      </c>
      <c r="M161">
        <f>COUNTIF(Wishlist!A:A,G161)</f>
        <v>0</v>
      </c>
      <c r="N161">
        <f>COUNTIF(Blacklist!A:A,G161)</f>
        <v>0</v>
      </c>
    </row>
    <row r="162" spans="1:14" x14ac:dyDescent="0.25">
      <c r="A162">
        <v>1978</v>
      </c>
      <c r="B162" t="s">
        <v>130</v>
      </c>
      <c r="C162" t="s">
        <v>713</v>
      </c>
      <c r="D162" t="s">
        <v>95</v>
      </c>
      <c r="E162" t="s">
        <v>17</v>
      </c>
      <c r="F162" t="s">
        <v>714</v>
      </c>
      <c r="G162" t="s">
        <v>715</v>
      </c>
      <c r="H162">
        <v>69.95</v>
      </c>
      <c r="I162" t="s">
        <v>20</v>
      </c>
      <c r="J162" t="s">
        <v>251</v>
      </c>
      <c r="K162" t="s">
        <v>22</v>
      </c>
      <c r="L162" s="2" t="s">
        <v>716</v>
      </c>
      <c r="M162">
        <f>COUNTIF(Wishlist!A:A,G162)</f>
        <v>0</v>
      </c>
      <c r="N162">
        <f>COUNTIF(Blacklist!A:A,G162)</f>
        <v>0</v>
      </c>
    </row>
    <row r="163" spans="1:14" x14ac:dyDescent="0.25">
      <c r="A163">
        <v>1978</v>
      </c>
      <c r="B163" t="s">
        <v>99</v>
      </c>
      <c r="C163" t="s">
        <v>717</v>
      </c>
      <c r="D163" t="s">
        <v>718</v>
      </c>
      <c r="E163" t="s">
        <v>17</v>
      </c>
      <c r="F163" t="s">
        <v>719</v>
      </c>
      <c r="G163" t="s">
        <v>720</v>
      </c>
      <c r="H163">
        <v>17.96</v>
      </c>
      <c r="I163" t="s">
        <v>20</v>
      </c>
      <c r="J163" t="s">
        <v>21</v>
      </c>
      <c r="K163" t="s">
        <v>22</v>
      </c>
      <c r="L163" s="2" t="s">
        <v>721</v>
      </c>
      <c r="M163">
        <f>COUNTIF(Wishlist!A:A,G163)</f>
        <v>1</v>
      </c>
      <c r="N163">
        <f>COUNTIF(Blacklist!A:A,G163)</f>
        <v>0</v>
      </c>
    </row>
    <row r="164" spans="1:14" x14ac:dyDescent="0.25">
      <c r="A164">
        <v>1978</v>
      </c>
      <c r="B164" t="s">
        <v>706</v>
      </c>
      <c r="C164" t="s">
        <v>576</v>
      </c>
      <c r="D164" t="s">
        <v>722</v>
      </c>
      <c r="E164" t="s">
        <v>17</v>
      </c>
      <c r="G164" t="s">
        <v>723</v>
      </c>
      <c r="H164">
        <v>17.96</v>
      </c>
      <c r="I164" t="s">
        <v>20</v>
      </c>
      <c r="J164" t="s">
        <v>21</v>
      </c>
      <c r="K164" t="s">
        <v>22</v>
      </c>
      <c r="L164" s="2" t="s">
        <v>724</v>
      </c>
      <c r="M164">
        <f>COUNTIF(Wishlist!A:A,G164)</f>
        <v>1</v>
      </c>
      <c r="N164">
        <f>COUNTIF(Blacklist!A:A,G164)</f>
        <v>0</v>
      </c>
    </row>
    <row r="165" spans="1:14" x14ac:dyDescent="0.25">
      <c r="A165">
        <v>1978</v>
      </c>
      <c r="B165" t="s">
        <v>693</v>
      </c>
      <c r="C165" t="s">
        <v>50</v>
      </c>
      <c r="D165" t="s">
        <v>725</v>
      </c>
      <c r="E165" t="s">
        <v>17</v>
      </c>
      <c r="G165" t="s">
        <v>726</v>
      </c>
      <c r="H165">
        <v>13.45</v>
      </c>
      <c r="I165" t="s">
        <v>20</v>
      </c>
      <c r="J165" t="s">
        <v>21</v>
      </c>
      <c r="K165" t="s">
        <v>22</v>
      </c>
      <c r="L165" s="2" t="s">
        <v>727</v>
      </c>
      <c r="M165">
        <f>COUNTIF(Wishlist!A:A,G165)</f>
        <v>1</v>
      </c>
      <c r="N165">
        <f>COUNTIF(Blacklist!A:A,G165)</f>
        <v>0</v>
      </c>
    </row>
    <row r="166" spans="1:14" x14ac:dyDescent="0.25">
      <c r="A166">
        <v>1979</v>
      </c>
      <c r="B166" t="s">
        <v>683</v>
      </c>
      <c r="C166" t="s">
        <v>15</v>
      </c>
      <c r="D166" t="s">
        <v>119</v>
      </c>
      <c r="E166" t="s">
        <v>17</v>
      </c>
      <c r="F166" t="s">
        <v>728</v>
      </c>
      <c r="G166" t="s">
        <v>729</v>
      </c>
      <c r="H166">
        <v>53.95</v>
      </c>
      <c r="I166" t="s">
        <v>20</v>
      </c>
      <c r="J166" t="s">
        <v>38</v>
      </c>
      <c r="K166" t="s">
        <v>22</v>
      </c>
      <c r="L166" s="2" t="s">
        <v>730</v>
      </c>
      <c r="M166">
        <f>COUNTIF(Wishlist!A:A,G166)</f>
        <v>0</v>
      </c>
      <c r="N166">
        <f>COUNTIF(Blacklist!A:A,G166)</f>
        <v>0</v>
      </c>
    </row>
    <row r="167" spans="1:14" x14ac:dyDescent="0.25">
      <c r="A167">
        <v>1979</v>
      </c>
      <c r="B167" t="s">
        <v>731</v>
      </c>
      <c r="C167" t="s">
        <v>732</v>
      </c>
      <c r="D167" t="s">
        <v>733</v>
      </c>
      <c r="E167" t="s">
        <v>17</v>
      </c>
      <c r="G167" t="s">
        <v>734</v>
      </c>
      <c r="H167">
        <v>17.96</v>
      </c>
      <c r="I167" t="s">
        <v>20</v>
      </c>
      <c r="J167" t="s">
        <v>21</v>
      </c>
      <c r="K167" t="s">
        <v>22</v>
      </c>
      <c r="L167" s="2" t="s">
        <v>735</v>
      </c>
      <c r="M167">
        <f>COUNTIF(Wishlist!A:A,G167)</f>
        <v>1</v>
      </c>
      <c r="N167">
        <f>COUNTIF(Blacklist!A:A,G167)</f>
        <v>0</v>
      </c>
    </row>
    <row r="168" spans="1:14" x14ac:dyDescent="0.25">
      <c r="A168">
        <v>1979</v>
      </c>
      <c r="B168" t="s">
        <v>633</v>
      </c>
      <c r="C168" t="s">
        <v>736</v>
      </c>
      <c r="D168" t="s">
        <v>737</v>
      </c>
      <c r="E168" t="s">
        <v>17</v>
      </c>
      <c r="G168" t="s">
        <v>738</v>
      </c>
      <c r="H168">
        <v>17.96</v>
      </c>
      <c r="I168" t="s">
        <v>20</v>
      </c>
      <c r="J168" t="s">
        <v>21</v>
      </c>
      <c r="K168" t="s">
        <v>22</v>
      </c>
      <c r="L168" s="2" t="s">
        <v>739</v>
      </c>
      <c r="M168">
        <f>COUNTIF(Wishlist!A:A,G168)</f>
        <v>1</v>
      </c>
      <c r="N168">
        <f>COUNTIF(Blacklist!A:A,G168)</f>
        <v>0</v>
      </c>
    </row>
    <row r="169" spans="1:14" x14ac:dyDescent="0.25">
      <c r="A169">
        <v>1979</v>
      </c>
      <c r="B169" t="s">
        <v>740</v>
      </c>
      <c r="C169" t="s">
        <v>741</v>
      </c>
      <c r="D169" t="s">
        <v>742</v>
      </c>
      <c r="E169" t="s">
        <v>17</v>
      </c>
      <c r="G169" t="s">
        <v>743</v>
      </c>
      <c r="H169">
        <v>17.96</v>
      </c>
      <c r="I169" t="s">
        <v>20</v>
      </c>
      <c r="J169" t="s">
        <v>21</v>
      </c>
      <c r="K169" t="s">
        <v>22</v>
      </c>
      <c r="L169" s="2" t="s">
        <v>744</v>
      </c>
      <c r="M169">
        <f>COUNTIF(Wishlist!A:A,G169)</f>
        <v>1</v>
      </c>
      <c r="N169">
        <f>COUNTIF(Blacklist!A:A,G169)</f>
        <v>0</v>
      </c>
    </row>
    <row r="170" spans="1:14" x14ac:dyDescent="0.25">
      <c r="A170">
        <v>1979</v>
      </c>
      <c r="B170" t="s">
        <v>109</v>
      </c>
      <c r="C170" t="s">
        <v>745</v>
      </c>
      <c r="D170" t="s">
        <v>746</v>
      </c>
      <c r="E170" t="s">
        <v>17</v>
      </c>
      <c r="G170" t="s">
        <v>747</v>
      </c>
      <c r="H170">
        <v>17.96</v>
      </c>
      <c r="I170" t="s">
        <v>20</v>
      </c>
      <c r="J170" t="s">
        <v>21</v>
      </c>
      <c r="K170" t="s">
        <v>22</v>
      </c>
      <c r="L170" s="2" t="s">
        <v>748</v>
      </c>
      <c r="M170">
        <f>COUNTIF(Wishlist!A:A,G170)</f>
        <v>1</v>
      </c>
      <c r="N170">
        <f>COUNTIF(Blacklist!A:A,G170)</f>
        <v>0</v>
      </c>
    </row>
    <row r="171" spans="1:14" x14ac:dyDescent="0.25">
      <c r="A171">
        <v>1979</v>
      </c>
      <c r="B171" t="s">
        <v>749</v>
      </c>
      <c r="C171" t="s">
        <v>750</v>
      </c>
      <c r="D171" t="s">
        <v>751</v>
      </c>
      <c r="E171" t="s">
        <v>17</v>
      </c>
      <c r="G171" t="s">
        <v>752</v>
      </c>
      <c r="H171">
        <v>17.96</v>
      </c>
      <c r="I171" t="s">
        <v>20</v>
      </c>
      <c r="J171" t="s">
        <v>21</v>
      </c>
      <c r="K171" t="s">
        <v>22</v>
      </c>
      <c r="L171" s="2" t="s">
        <v>753</v>
      </c>
      <c r="M171">
        <f>COUNTIF(Wishlist!A:A,G171)</f>
        <v>1</v>
      </c>
      <c r="N171">
        <f>COUNTIF(Blacklist!A:A,G171)</f>
        <v>0</v>
      </c>
    </row>
    <row r="172" spans="1:14" x14ac:dyDescent="0.25">
      <c r="A172">
        <v>1979</v>
      </c>
      <c r="B172" t="s">
        <v>683</v>
      </c>
      <c r="C172" t="s">
        <v>50</v>
      </c>
      <c r="D172" t="s">
        <v>119</v>
      </c>
      <c r="E172" t="s">
        <v>17</v>
      </c>
      <c r="F172" t="s">
        <v>754</v>
      </c>
      <c r="G172" t="s">
        <v>755</v>
      </c>
      <c r="H172">
        <v>35.950000000000003</v>
      </c>
      <c r="I172" t="s">
        <v>20</v>
      </c>
      <c r="J172" t="s">
        <v>38</v>
      </c>
      <c r="K172" t="s">
        <v>22</v>
      </c>
      <c r="L172" s="2" t="s">
        <v>756</v>
      </c>
      <c r="M172">
        <f>COUNTIF(Wishlist!A:A,G172)</f>
        <v>0</v>
      </c>
      <c r="N172">
        <f>COUNTIF(Blacklist!A:A,G172)</f>
        <v>0</v>
      </c>
    </row>
    <row r="173" spans="1:14" x14ac:dyDescent="0.25">
      <c r="A173">
        <v>1979</v>
      </c>
      <c r="B173" t="s">
        <v>683</v>
      </c>
      <c r="C173" t="s">
        <v>50</v>
      </c>
      <c r="D173" t="s">
        <v>119</v>
      </c>
      <c r="E173" t="s">
        <v>17</v>
      </c>
      <c r="F173" t="s">
        <v>754</v>
      </c>
      <c r="G173" t="s">
        <v>757</v>
      </c>
      <c r="H173">
        <v>44.96</v>
      </c>
      <c r="I173" t="s">
        <v>20</v>
      </c>
      <c r="J173" t="s">
        <v>38</v>
      </c>
      <c r="K173" t="s">
        <v>22</v>
      </c>
      <c r="L173" s="2" t="s">
        <v>758</v>
      </c>
      <c r="M173">
        <f>COUNTIF(Wishlist!A:A,G173)</f>
        <v>0</v>
      </c>
      <c r="N173">
        <f>COUNTIF(Blacklist!A:A,G173)</f>
        <v>0</v>
      </c>
    </row>
    <row r="174" spans="1:14" x14ac:dyDescent="0.25">
      <c r="A174">
        <v>1979</v>
      </c>
      <c r="B174" t="s">
        <v>706</v>
      </c>
      <c r="C174" t="s">
        <v>736</v>
      </c>
      <c r="D174" t="s">
        <v>737</v>
      </c>
      <c r="E174" t="s">
        <v>17</v>
      </c>
      <c r="G174" t="s">
        <v>759</v>
      </c>
      <c r="H174">
        <v>17.96</v>
      </c>
      <c r="I174" t="s">
        <v>20</v>
      </c>
      <c r="J174" t="s">
        <v>760</v>
      </c>
      <c r="K174" t="s">
        <v>22</v>
      </c>
      <c r="L174" s="2" t="s">
        <v>761</v>
      </c>
      <c r="M174">
        <f>COUNTIF(Wishlist!A:A,G174)</f>
        <v>1</v>
      </c>
      <c r="N174">
        <f>COUNTIF(Blacklist!A:A,G174)</f>
        <v>0</v>
      </c>
    </row>
    <row r="175" spans="1:14" x14ac:dyDescent="0.25">
      <c r="A175">
        <v>1979</v>
      </c>
      <c r="B175" t="s">
        <v>114</v>
      </c>
      <c r="C175" t="s">
        <v>50</v>
      </c>
      <c r="D175" t="s">
        <v>725</v>
      </c>
      <c r="E175" t="s">
        <v>17</v>
      </c>
      <c r="F175" t="s">
        <v>762</v>
      </c>
      <c r="G175" t="s">
        <v>763</v>
      </c>
      <c r="H175">
        <v>17.96</v>
      </c>
      <c r="I175" t="s">
        <v>20</v>
      </c>
      <c r="J175" t="s">
        <v>21</v>
      </c>
      <c r="K175" t="s">
        <v>22</v>
      </c>
      <c r="L175" s="2" t="s">
        <v>764</v>
      </c>
      <c r="M175">
        <f>COUNTIF(Wishlist!A:A,G175)</f>
        <v>1</v>
      </c>
      <c r="N175">
        <f>COUNTIF(Blacklist!A:A,G175)</f>
        <v>0</v>
      </c>
    </row>
    <row r="176" spans="1:14" x14ac:dyDescent="0.25">
      <c r="A176">
        <v>1980</v>
      </c>
      <c r="B176" t="s">
        <v>683</v>
      </c>
      <c r="C176" t="s">
        <v>50</v>
      </c>
      <c r="D176" t="s">
        <v>765</v>
      </c>
      <c r="E176" t="s">
        <v>17</v>
      </c>
      <c r="G176" t="s">
        <v>766</v>
      </c>
      <c r="H176">
        <v>26.95</v>
      </c>
      <c r="I176" t="s">
        <v>20</v>
      </c>
      <c r="J176" t="s">
        <v>21</v>
      </c>
      <c r="K176" t="s">
        <v>22</v>
      </c>
      <c r="L176" s="2" t="s">
        <v>767</v>
      </c>
      <c r="M176">
        <f>COUNTIF(Wishlist!A:A,G176)</f>
        <v>1</v>
      </c>
      <c r="N176">
        <f>COUNTIF(Blacklist!A:A,G176)</f>
        <v>0</v>
      </c>
    </row>
    <row r="177" spans="1:14" x14ac:dyDescent="0.25">
      <c r="A177">
        <v>1980</v>
      </c>
      <c r="B177" t="s">
        <v>114</v>
      </c>
      <c r="C177" t="s">
        <v>50</v>
      </c>
      <c r="D177" t="s">
        <v>765</v>
      </c>
      <c r="E177" t="s">
        <v>17</v>
      </c>
      <c r="F177" t="s">
        <v>768</v>
      </c>
      <c r="G177" t="s">
        <v>769</v>
      </c>
      <c r="H177">
        <v>35.950000000000003</v>
      </c>
      <c r="I177" t="s">
        <v>20</v>
      </c>
      <c r="J177" t="s">
        <v>38</v>
      </c>
      <c r="K177" t="s">
        <v>22</v>
      </c>
      <c r="L177" s="2" t="s">
        <v>770</v>
      </c>
      <c r="M177">
        <f>COUNTIF(Wishlist!A:A,G177)</f>
        <v>0</v>
      </c>
      <c r="N177">
        <f>COUNTIF(Blacklist!A:A,G177)</f>
        <v>0</v>
      </c>
    </row>
    <row r="178" spans="1:14" x14ac:dyDescent="0.25">
      <c r="A178">
        <v>1980</v>
      </c>
      <c r="B178" t="s">
        <v>114</v>
      </c>
      <c r="C178" t="s">
        <v>50</v>
      </c>
      <c r="D178" t="s">
        <v>765</v>
      </c>
      <c r="E178" t="s">
        <v>17</v>
      </c>
      <c r="F178" t="s">
        <v>771</v>
      </c>
      <c r="G178" t="s">
        <v>772</v>
      </c>
      <c r="H178">
        <v>44.96</v>
      </c>
      <c r="I178" t="s">
        <v>20</v>
      </c>
      <c r="J178" t="s">
        <v>38</v>
      </c>
      <c r="K178" t="s">
        <v>22</v>
      </c>
      <c r="L178" s="2" t="s">
        <v>773</v>
      </c>
      <c r="M178">
        <f>COUNTIF(Wishlist!A:A,G178)</f>
        <v>0</v>
      </c>
      <c r="N178">
        <f>COUNTIF(Blacklist!A:A,G178)</f>
        <v>0</v>
      </c>
    </row>
    <row r="179" spans="1:14" x14ac:dyDescent="0.25">
      <c r="A179">
        <v>1981</v>
      </c>
      <c r="B179" t="s">
        <v>130</v>
      </c>
      <c r="C179" t="s">
        <v>717</v>
      </c>
      <c r="D179" t="s">
        <v>774</v>
      </c>
      <c r="E179" t="s">
        <v>17</v>
      </c>
      <c r="F179" t="s">
        <v>775</v>
      </c>
      <c r="G179" t="s">
        <v>776</v>
      </c>
      <c r="H179">
        <v>7.16</v>
      </c>
      <c r="I179" t="s">
        <v>20</v>
      </c>
      <c r="J179" t="s">
        <v>21</v>
      </c>
      <c r="K179" t="s">
        <v>22</v>
      </c>
      <c r="L179" s="2" t="s">
        <v>777</v>
      </c>
      <c r="M179">
        <f>COUNTIF(Wishlist!A:A,G179)</f>
        <v>0</v>
      </c>
      <c r="N179">
        <f>COUNTIF(Blacklist!A:A,G179)</f>
        <v>0</v>
      </c>
    </row>
    <row r="180" spans="1:14" x14ac:dyDescent="0.25">
      <c r="A180">
        <v>1981</v>
      </c>
      <c r="B180" t="s">
        <v>126</v>
      </c>
      <c r="C180" t="s">
        <v>15</v>
      </c>
      <c r="D180" t="s">
        <v>778</v>
      </c>
      <c r="E180" t="s">
        <v>17</v>
      </c>
      <c r="F180" t="s">
        <v>779</v>
      </c>
      <c r="G180" t="s">
        <v>780</v>
      </c>
      <c r="H180">
        <v>26.95</v>
      </c>
      <c r="I180" t="s">
        <v>20</v>
      </c>
      <c r="J180" t="s">
        <v>38</v>
      </c>
      <c r="K180" t="s">
        <v>22</v>
      </c>
      <c r="L180" s="2" t="s">
        <v>781</v>
      </c>
      <c r="M180">
        <f>COUNTIF(Wishlist!A:A,G180)</f>
        <v>0</v>
      </c>
      <c r="N180">
        <f>COUNTIF(Blacklist!A:A,G180)</f>
        <v>0</v>
      </c>
    </row>
    <row r="181" spans="1:14" x14ac:dyDescent="0.25">
      <c r="A181">
        <v>1981</v>
      </c>
      <c r="B181" t="s">
        <v>126</v>
      </c>
      <c r="C181" t="s">
        <v>50</v>
      </c>
      <c r="D181" t="s">
        <v>782</v>
      </c>
      <c r="E181" t="s">
        <v>17</v>
      </c>
      <c r="F181" t="s">
        <v>783</v>
      </c>
      <c r="G181" t="s">
        <v>784</v>
      </c>
      <c r="H181">
        <v>26.96</v>
      </c>
      <c r="I181" t="s">
        <v>20</v>
      </c>
      <c r="J181" t="s">
        <v>38</v>
      </c>
      <c r="K181" t="s">
        <v>22</v>
      </c>
      <c r="L181" s="2" t="s">
        <v>785</v>
      </c>
      <c r="M181">
        <f>COUNTIF(Wishlist!A:A,G181)</f>
        <v>0</v>
      </c>
      <c r="N181">
        <f>COUNTIF(Blacklist!A:A,G181)</f>
        <v>0</v>
      </c>
    </row>
    <row r="182" spans="1:14" x14ac:dyDescent="0.25">
      <c r="A182">
        <v>1981</v>
      </c>
      <c r="B182" t="s">
        <v>683</v>
      </c>
      <c r="C182" t="s">
        <v>15</v>
      </c>
      <c r="D182" t="s">
        <v>786</v>
      </c>
      <c r="E182" t="s">
        <v>17</v>
      </c>
      <c r="F182" t="s">
        <v>787</v>
      </c>
      <c r="G182" t="s">
        <v>788</v>
      </c>
      <c r="H182">
        <v>35.950000000000003</v>
      </c>
      <c r="I182" t="s">
        <v>20</v>
      </c>
      <c r="J182" t="s">
        <v>38</v>
      </c>
      <c r="K182" t="s">
        <v>22</v>
      </c>
      <c r="L182" s="2" t="s">
        <v>789</v>
      </c>
      <c r="M182">
        <f>COUNTIF(Wishlist!A:A,G182)</f>
        <v>0</v>
      </c>
      <c r="N182">
        <f>COUNTIF(Blacklist!A:A,G182)</f>
        <v>0</v>
      </c>
    </row>
    <row r="183" spans="1:14" x14ac:dyDescent="0.25">
      <c r="A183">
        <v>1981</v>
      </c>
      <c r="B183" t="s">
        <v>790</v>
      </c>
      <c r="C183" t="s">
        <v>791</v>
      </c>
      <c r="D183" t="s">
        <v>792</v>
      </c>
      <c r="F183" t="s">
        <v>793</v>
      </c>
      <c r="G183" t="s">
        <v>794</v>
      </c>
      <c r="H183">
        <v>35.950000000000003</v>
      </c>
      <c r="I183" t="s">
        <v>20</v>
      </c>
      <c r="J183" t="s">
        <v>226</v>
      </c>
      <c r="K183" t="s">
        <v>22</v>
      </c>
      <c r="L183" s="2" t="s">
        <v>795</v>
      </c>
      <c r="M183">
        <f>COUNTIF(Wishlist!A:A,G183)</f>
        <v>0</v>
      </c>
      <c r="N183">
        <f>COUNTIF(Blacklist!A:A,G183)</f>
        <v>0</v>
      </c>
    </row>
    <row r="184" spans="1:14" x14ac:dyDescent="0.25">
      <c r="A184">
        <v>1981</v>
      </c>
      <c r="B184" t="s">
        <v>683</v>
      </c>
      <c r="C184" t="s">
        <v>50</v>
      </c>
      <c r="D184" t="s">
        <v>796</v>
      </c>
      <c r="E184" t="s">
        <v>17</v>
      </c>
      <c r="F184" t="s">
        <v>797</v>
      </c>
      <c r="G184" t="s">
        <v>798</v>
      </c>
      <c r="H184">
        <v>35.950000000000003</v>
      </c>
      <c r="I184" t="s">
        <v>20</v>
      </c>
      <c r="J184" t="s">
        <v>38</v>
      </c>
      <c r="K184" t="s">
        <v>22</v>
      </c>
      <c r="L184" s="2" t="s">
        <v>799</v>
      </c>
      <c r="M184">
        <f>COUNTIF(Wishlist!A:A,G184)</f>
        <v>0</v>
      </c>
      <c r="N184">
        <f>COUNTIF(Blacklist!A:A,G184)</f>
        <v>0</v>
      </c>
    </row>
    <row r="185" spans="1:14" x14ac:dyDescent="0.25">
      <c r="A185">
        <v>1981</v>
      </c>
      <c r="B185" t="s">
        <v>683</v>
      </c>
      <c r="C185" t="s">
        <v>50</v>
      </c>
      <c r="D185" t="s">
        <v>786</v>
      </c>
      <c r="E185" t="s">
        <v>17</v>
      </c>
      <c r="F185" t="s">
        <v>800</v>
      </c>
      <c r="G185" t="s">
        <v>801</v>
      </c>
      <c r="H185">
        <v>35.950000000000003</v>
      </c>
      <c r="I185" t="s">
        <v>20</v>
      </c>
      <c r="J185" t="s">
        <v>38</v>
      </c>
      <c r="K185" t="s">
        <v>22</v>
      </c>
      <c r="L185" s="2" t="s">
        <v>802</v>
      </c>
      <c r="M185">
        <f>COUNTIF(Wishlist!A:A,G185)</f>
        <v>0</v>
      </c>
      <c r="N185">
        <f>COUNTIF(Blacklist!A:A,G185)</f>
        <v>0</v>
      </c>
    </row>
    <row r="186" spans="1:14" x14ac:dyDescent="0.25">
      <c r="A186">
        <v>1981</v>
      </c>
      <c r="B186" t="s">
        <v>683</v>
      </c>
      <c r="C186" t="s">
        <v>50</v>
      </c>
      <c r="D186" t="s">
        <v>786</v>
      </c>
      <c r="E186" t="s">
        <v>17</v>
      </c>
      <c r="F186" t="s">
        <v>803</v>
      </c>
      <c r="G186" t="s">
        <v>804</v>
      </c>
      <c r="H186">
        <v>40.450000000000003</v>
      </c>
      <c r="I186" t="s">
        <v>20</v>
      </c>
      <c r="J186" t="s">
        <v>38</v>
      </c>
      <c r="K186" t="s">
        <v>22</v>
      </c>
      <c r="L186" s="2" t="s">
        <v>805</v>
      </c>
      <c r="M186">
        <f>COUNTIF(Wishlist!A:A,G186)</f>
        <v>0</v>
      </c>
      <c r="N186">
        <f>COUNTIF(Blacklist!A:A,G186)</f>
        <v>0</v>
      </c>
    </row>
    <row r="187" spans="1:14" x14ac:dyDescent="0.25">
      <c r="A187">
        <v>1981</v>
      </c>
      <c r="B187" t="s">
        <v>683</v>
      </c>
      <c r="C187" t="s">
        <v>50</v>
      </c>
      <c r="D187" t="s">
        <v>806</v>
      </c>
      <c r="E187" t="s">
        <v>17</v>
      </c>
      <c r="G187" t="s">
        <v>807</v>
      </c>
      <c r="H187">
        <v>69.95</v>
      </c>
      <c r="I187" t="s">
        <v>20</v>
      </c>
      <c r="J187" t="s">
        <v>704</v>
      </c>
      <c r="K187" t="s">
        <v>22</v>
      </c>
      <c r="L187" s="2" t="s">
        <v>808</v>
      </c>
      <c r="M187">
        <f>COUNTIF(Wishlist!A:A,G187)</f>
        <v>0</v>
      </c>
      <c r="N187">
        <f>COUNTIF(Blacklist!A:A,G187)</f>
        <v>0</v>
      </c>
    </row>
    <row r="188" spans="1:14" x14ac:dyDescent="0.25">
      <c r="A188">
        <v>1981</v>
      </c>
      <c r="B188" t="s">
        <v>809</v>
      </c>
      <c r="C188" t="s">
        <v>810</v>
      </c>
      <c r="D188" t="s">
        <v>811</v>
      </c>
      <c r="E188" t="s">
        <v>17</v>
      </c>
      <c r="G188" t="s">
        <v>812</v>
      </c>
      <c r="H188">
        <v>89.96</v>
      </c>
      <c r="I188" t="s">
        <v>20</v>
      </c>
      <c r="J188" t="s">
        <v>704</v>
      </c>
      <c r="K188" t="s">
        <v>22</v>
      </c>
      <c r="L188" s="2" t="s">
        <v>813</v>
      </c>
      <c r="M188">
        <f>COUNTIF(Wishlist!A:A,G188)</f>
        <v>0</v>
      </c>
      <c r="N188">
        <f>COUNTIF(Blacklist!A:A,G188)</f>
        <v>0</v>
      </c>
    </row>
    <row r="189" spans="1:14" x14ac:dyDescent="0.25">
      <c r="A189">
        <v>1981</v>
      </c>
      <c r="B189" t="s">
        <v>814</v>
      </c>
      <c r="C189" t="s">
        <v>810</v>
      </c>
      <c r="D189" t="s">
        <v>815</v>
      </c>
      <c r="E189" t="s">
        <v>17</v>
      </c>
      <c r="G189" t="s">
        <v>816</v>
      </c>
      <c r="H189">
        <v>89.96</v>
      </c>
      <c r="I189" t="s">
        <v>20</v>
      </c>
      <c r="J189" t="s">
        <v>704</v>
      </c>
      <c r="K189" t="s">
        <v>22</v>
      </c>
      <c r="L189" s="2" t="s">
        <v>817</v>
      </c>
      <c r="M189">
        <f>COUNTIF(Wishlist!A:A,G189)</f>
        <v>0</v>
      </c>
      <c r="N189">
        <f>COUNTIF(Blacklist!A:A,G189)</f>
        <v>0</v>
      </c>
    </row>
    <row r="190" spans="1:14" x14ac:dyDescent="0.25">
      <c r="A190">
        <v>1982</v>
      </c>
      <c r="B190" t="s">
        <v>818</v>
      </c>
      <c r="C190" t="s">
        <v>819</v>
      </c>
      <c r="D190" t="s">
        <v>820</v>
      </c>
      <c r="E190" t="s">
        <v>17</v>
      </c>
      <c r="G190" t="s">
        <v>821</v>
      </c>
      <c r="H190">
        <v>13.45</v>
      </c>
      <c r="I190" t="s">
        <v>20</v>
      </c>
      <c r="J190" t="s">
        <v>21</v>
      </c>
      <c r="K190" t="s">
        <v>22</v>
      </c>
      <c r="L190" s="2" t="s">
        <v>822</v>
      </c>
      <c r="M190">
        <f>COUNTIF(Wishlist!A:A,G190)</f>
        <v>1</v>
      </c>
      <c r="N190">
        <f>COUNTIF(Blacklist!A:A,G190)</f>
        <v>0</v>
      </c>
    </row>
    <row r="191" spans="1:14" x14ac:dyDescent="0.25">
      <c r="A191">
        <v>1982</v>
      </c>
      <c r="B191" t="s">
        <v>126</v>
      </c>
      <c r="C191" t="s">
        <v>50</v>
      </c>
      <c r="D191" t="s">
        <v>127</v>
      </c>
      <c r="E191" t="s">
        <v>17</v>
      </c>
      <c r="F191" t="s">
        <v>823</v>
      </c>
      <c r="G191" t="s">
        <v>824</v>
      </c>
      <c r="H191">
        <v>22.45</v>
      </c>
      <c r="I191" t="s">
        <v>20</v>
      </c>
      <c r="J191" t="s">
        <v>38</v>
      </c>
      <c r="K191" t="s">
        <v>22</v>
      </c>
      <c r="L191" s="2" t="s">
        <v>825</v>
      </c>
      <c r="M191">
        <f>COUNTIF(Wishlist!A:A,G191)</f>
        <v>0</v>
      </c>
      <c r="N191">
        <f>COUNTIF(Blacklist!A:A,G191)</f>
        <v>0</v>
      </c>
    </row>
    <row r="192" spans="1:14" x14ac:dyDescent="0.25">
      <c r="A192">
        <v>1982</v>
      </c>
      <c r="B192" t="s">
        <v>683</v>
      </c>
      <c r="C192" t="s">
        <v>50</v>
      </c>
      <c r="D192" t="s">
        <v>127</v>
      </c>
      <c r="E192" t="s">
        <v>17</v>
      </c>
      <c r="F192" t="s">
        <v>826</v>
      </c>
      <c r="G192" t="s">
        <v>827</v>
      </c>
      <c r="H192">
        <v>22.45</v>
      </c>
      <c r="I192" t="s">
        <v>20</v>
      </c>
      <c r="J192" t="s">
        <v>38</v>
      </c>
      <c r="K192" t="s">
        <v>22</v>
      </c>
      <c r="L192" s="2" t="s">
        <v>828</v>
      </c>
      <c r="M192">
        <f>COUNTIF(Wishlist!A:A,G192)</f>
        <v>1</v>
      </c>
      <c r="N192">
        <f>COUNTIF(Blacklist!A:A,G192)</f>
        <v>0</v>
      </c>
    </row>
    <row r="193" spans="1:14" x14ac:dyDescent="0.25">
      <c r="A193">
        <v>1982</v>
      </c>
      <c r="B193" t="s">
        <v>627</v>
      </c>
      <c r="C193" t="s">
        <v>50</v>
      </c>
      <c r="D193" t="s">
        <v>127</v>
      </c>
      <c r="E193" t="s">
        <v>17</v>
      </c>
      <c r="F193" t="s">
        <v>829</v>
      </c>
      <c r="G193" t="s">
        <v>830</v>
      </c>
      <c r="H193">
        <v>22.45</v>
      </c>
      <c r="I193" t="s">
        <v>20</v>
      </c>
      <c r="J193" t="s">
        <v>21</v>
      </c>
      <c r="K193" t="s">
        <v>22</v>
      </c>
      <c r="L193" s="2" t="s">
        <v>831</v>
      </c>
      <c r="M193">
        <f>COUNTIF(Wishlist!A:A,G193)</f>
        <v>0</v>
      </c>
      <c r="N193">
        <f>COUNTIF(Blacklist!A:A,G193)</f>
        <v>0</v>
      </c>
    </row>
    <row r="194" spans="1:14" x14ac:dyDescent="0.25">
      <c r="A194">
        <v>1982</v>
      </c>
      <c r="B194" t="s">
        <v>832</v>
      </c>
      <c r="C194" t="s">
        <v>15</v>
      </c>
      <c r="D194" t="s">
        <v>833</v>
      </c>
      <c r="F194" t="s">
        <v>834</v>
      </c>
      <c r="G194" t="s">
        <v>835</v>
      </c>
      <c r="H194">
        <v>31.46</v>
      </c>
      <c r="I194" t="s">
        <v>20</v>
      </c>
      <c r="J194" t="s">
        <v>38</v>
      </c>
      <c r="K194" t="s">
        <v>22</v>
      </c>
      <c r="L194" s="2" t="s">
        <v>836</v>
      </c>
      <c r="M194">
        <f>COUNTIF(Wishlist!A:A,G194)</f>
        <v>0</v>
      </c>
      <c r="N194">
        <f>COUNTIF(Blacklist!A:A,G194)</f>
        <v>0</v>
      </c>
    </row>
    <row r="195" spans="1:14" x14ac:dyDescent="0.25">
      <c r="A195">
        <v>1982</v>
      </c>
      <c r="B195" t="s">
        <v>683</v>
      </c>
      <c r="C195" t="s">
        <v>50</v>
      </c>
      <c r="D195" t="s">
        <v>127</v>
      </c>
      <c r="E195" t="s">
        <v>17</v>
      </c>
      <c r="F195" t="s">
        <v>826</v>
      </c>
      <c r="G195" t="s">
        <v>837</v>
      </c>
      <c r="H195">
        <v>40.450000000000003</v>
      </c>
      <c r="I195" t="s">
        <v>20</v>
      </c>
      <c r="J195" t="s">
        <v>38</v>
      </c>
      <c r="K195" t="s">
        <v>22</v>
      </c>
      <c r="L195" s="2" t="s">
        <v>838</v>
      </c>
      <c r="M195">
        <f>COUNTIF(Wishlist!A:A,G195)</f>
        <v>0</v>
      </c>
      <c r="N195">
        <f>COUNTIF(Blacklist!A:A,G195)</f>
        <v>0</v>
      </c>
    </row>
    <row r="196" spans="1:14" x14ac:dyDescent="0.25">
      <c r="A196">
        <v>1982</v>
      </c>
      <c r="B196" t="s">
        <v>683</v>
      </c>
      <c r="C196" t="s">
        <v>50</v>
      </c>
      <c r="D196" t="s">
        <v>127</v>
      </c>
      <c r="E196" t="s">
        <v>17</v>
      </c>
      <c r="F196" t="s">
        <v>839</v>
      </c>
      <c r="G196" t="s">
        <v>840</v>
      </c>
      <c r="H196">
        <v>40.450000000000003</v>
      </c>
      <c r="I196" t="s">
        <v>20</v>
      </c>
      <c r="J196" t="s">
        <v>38</v>
      </c>
      <c r="K196" t="s">
        <v>22</v>
      </c>
      <c r="L196" s="2" t="s">
        <v>841</v>
      </c>
      <c r="M196">
        <f>COUNTIF(Wishlist!A:A,G196)</f>
        <v>0</v>
      </c>
      <c r="N196">
        <f>COUNTIF(Blacklist!A:A,G196)</f>
        <v>0</v>
      </c>
    </row>
    <row r="197" spans="1:14" x14ac:dyDescent="0.25">
      <c r="A197">
        <v>1982</v>
      </c>
      <c r="B197" t="s">
        <v>683</v>
      </c>
      <c r="C197" t="s">
        <v>50</v>
      </c>
      <c r="D197" t="s">
        <v>127</v>
      </c>
      <c r="E197" t="s">
        <v>17</v>
      </c>
      <c r="F197" t="s">
        <v>842</v>
      </c>
      <c r="G197" t="s">
        <v>843</v>
      </c>
      <c r="H197">
        <v>40.450000000000003</v>
      </c>
      <c r="I197" t="s">
        <v>20</v>
      </c>
      <c r="J197" t="s">
        <v>38</v>
      </c>
      <c r="K197" t="s">
        <v>22</v>
      </c>
      <c r="L197" s="2" t="s">
        <v>844</v>
      </c>
      <c r="M197">
        <f>COUNTIF(Wishlist!A:A,G197)</f>
        <v>0</v>
      </c>
      <c r="N197">
        <f>COUNTIF(Blacklist!A:A,G197)</f>
        <v>0</v>
      </c>
    </row>
    <row r="198" spans="1:14" x14ac:dyDescent="0.25">
      <c r="A198">
        <v>1982</v>
      </c>
      <c r="B198" t="s">
        <v>683</v>
      </c>
      <c r="C198" t="s">
        <v>50</v>
      </c>
      <c r="D198" t="s">
        <v>127</v>
      </c>
      <c r="E198" t="s">
        <v>17</v>
      </c>
      <c r="F198" t="s">
        <v>839</v>
      </c>
      <c r="G198" t="s">
        <v>845</v>
      </c>
      <c r="H198">
        <v>44.96</v>
      </c>
      <c r="I198" t="s">
        <v>20</v>
      </c>
      <c r="J198" t="s">
        <v>38</v>
      </c>
      <c r="K198" t="s">
        <v>22</v>
      </c>
      <c r="L198" s="2" t="s">
        <v>846</v>
      </c>
      <c r="M198">
        <f>COUNTIF(Wishlist!A:A,G198)</f>
        <v>0</v>
      </c>
      <c r="N198">
        <f>COUNTIF(Blacklist!A:A,G198)</f>
        <v>0</v>
      </c>
    </row>
    <row r="199" spans="1:14" x14ac:dyDescent="0.25">
      <c r="A199">
        <v>1982</v>
      </c>
      <c r="B199" t="s">
        <v>145</v>
      </c>
      <c r="D199" t="s">
        <v>847</v>
      </c>
      <c r="F199" t="s">
        <v>848</v>
      </c>
      <c r="G199" t="s">
        <v>849</v>
      </c>
      <c r="H199">
        <v>80.95</v>
      </c>
      <c r="I199" t="s">
        <v>20</v>
      </c>
      <c r="J199" t="s">
        <v>226</v>
      </c>
      <c r="K199" t="s">
        <v>22</v>
      </c>
      <c r="L199" s="2" t="s">
        <v>850</v>
      </c>
      <c r="M199">
        <f>COUNTIF(Wishlist!A:A,G199)</f>
        <v>0</v>
      </c>
      <c r="N199">
        <f>COUNTIF(Blacklist!A:A,G199)</f>
        <v>0</v>
      </c>
    </row>
    <row r="200" spans="1:14" x14ac:dyDescent="0.25">
      <c r="A200">
        <v>1982</v>
      </c>
      <c r="B200" t="s">
        <v>145</v>
      </c>
      <c r="D200" t="s">
        <v>851</v>
      </c>
      <c r="E200" t="s">
        <v>17</v>
      </c>
      <c r="F200" t="s">
        <v>852</v>
      </c>
      <c r="G200" t="s">
        <v>853</v>
      </c>
      <c r="H200">
        <v>80.95</v>
      </c>
      <c r="I200" t="s">
        <v>20</v>
      </c>
      <c r="J200" t="s">
        <v>226</v>
      </c>
      <c r="K200" t="s">
        <v>22</v>
      </c>
      <c r="L200" s="2" t="s">
        <v>854</v>
      </c>
      <c r="M200">
        <f>COUNTIF(Wishlist!A:A,G200)</f>
        <v>0</v>
      </c>
      <c r="N200">
        <f>COUNTIF(Blacklist!A:A,G200)</f>
        <v>0</v>
      </c>
    </row>
    <row r="201" spans="1:14" x14ac:dyDescent="0.25">
      <c r="A201">
        <v>1982</v>
      </c>
      <c r="B201" t="s">
        <v>126</v>
      </c>
      <c r="C201" t="s">
        <v>50</v>
      </c>
      <c r="D201" t="s">
        <v>127</v>
      </c>
      <c r="E201" t="s">
        <v>17</v>
      </c>
      <c r="G201" t="s">
        <v>855</v>
      </c>
      <c r="H201">
        <v>89.96</v>
      </c>
      <c r="I201" t="s">
        <v>20</v>
      </c>
      <c r="J201" t="s">
        <v>704</v>
      </c>
      <c r="K201" t="s">
        <v>22</v>
      </c>
      <c r="L201" s="2" t="s">
        <v>856</v>
      </c>
      <c r="M201">
        <f>COUNTIF(Wishlist!A:A,G201)</f>
        <v>0</v>
      </c>
      <c r="N201">
        <f>COUNTIF(Blacklist!A:A,G201)</f>
        <v>0</v>
      </c>
    </row>
    <row r="202" spans="1:14" x14ac:dyDescent="0.25">
      <c r="A202">
        <v>1982</v>
      </c>
      <c r="B202" t="s">
        <v>683</v>
      </c>
      <c r="C202" t="s">
        <v>50</v>
      </c>
      <c r="D202" t="s">
        <v>127</v>
      </c>
      <c r="E202" t="s">
        <v>17</v>
      </c>
      <c r="G202" t="s">
        <v>857</v>
      </c>
      <c r="H202">
        <v>89.96</v>
      </c>
      <c r="I202" t="s">
        <v>20</v>
      </c>
      <c r="J202" t="s">
        <v>704</v>
      </c>
      <c r="K202" t="s">
        <v>22</v>
      </c>
      <c r="L202" s="2" t="s">
        <v>858</v>
      </c>
      <c r="M202">
        <f>COUNTIF(Wishlist!A:A,G202)</f>
        <v>0</v>
      </c>
      <c r="N202">
        <f>COUNTIF(Blacklist!A:A,G202)</f>
        <v>0</v>
      </c>
    </row>
    <row r="203" spans="1:14" x14ac:dyDescent="0.25">
      <c r="A203">
        <v>1983</v>
      </c>
      <c r="B203" t="s">
        <v>832</v>
      </c>
      <c r="C203" t="s">
        <v>50</v>
      </c>
      <c r="D203" t="s">
        <v>859</v>
      </c>
      <c r="E203" t="s">
        <v>17</v>
      </c>
      <c r="G203" t="s">
        <v>860</v>
      </c>
      <c r="H203">
        <v>22.45</v>
      </c>
      <c r="I203" t="s">
        <v>20</v>
      </c>
      <c r="J203" t="s">
        <v>21</v>
      </c>
      <c r="K203" t="s">
        <v>22</v>
      </c>
      <c r="L203" s="2" t="s">
        <v>861</v>
      </c>
      <c r="M203">
        <f>COUNTIF(Wishlist!A:A,G203)</f>
        <v>0</v>
      </c>
      <c r="N203">
        <f>COUNTIF(Blacklist!A:A,G203)</f>
        <v>0</v>
      </c>
    </row>
    <row r="204" spans="1:14" x14ac:dyDescent="0.25">
      <c r="A204">
        <v>1983</v>
      </c>
      <c r="B204" t="s">
        <v>862</v>
      </c>
      <c r="C204" t="s">
        <v>863</v>
      </c>
      <c r="D204" t="s">
        <v>864</v>
      </c>
      <c r="E204" t="s">
        <v>17</v>
      </c>
      <c r="F204" t="s">
        <v>865</v>
      </c>
      <c r="G204" t="s">
        <v>866</v>
      </c>
      <c r="H204">
        <v>69.95</v>
      </c>
      <c r="I204" t="s">
        <v>20</v>
      </c>
      <c r="J204" t="s">
        <v>251</v>
      </c>
      <c r="K204" t="s">
        <v>22</v>
      </c>
      <c r="L204" s="2" t="s">
        <v>867</v>
      </c>
      <c r="M204">
        <f>COUNTIF(Wishlist!A:A,G204)</f>
        <v>0</v>
      </c>
      <c r="N204">
        <f>COUNTIF(Blacklist!A:A,G204)</f>
        <v>0</v>
      </c>
    </row>
    <row r="205" spans="1:14" x14ac:dyDescent="0.25">
      <c r="A205">
        <v>1983</v>
      </c>
      <c r="B205" t="s">
        <v>868</v>
      </c>
      <c r="C205" t="s">
        <v>869</v>
      </c>
      <c r="D205" t="s">
        <v>870</v>
      </c>
      <c r="E205" t="s">
        <v>17</v>
      </c>
      <c r="F205" t="s">
        <v>871</v>
      </c>
      <c r="G205" t="s">
        <v>872</v>
      </c>
      <c r="H205">
        <v>69.95</v>
      </c>
      <c r="I205" t="s">
        <v>20</v>
      </c>
      <c r="J205" t="s">
        <v>251</v>
      </c>
      <c r="K205" t="s">
        <v>22</v>
      </c>
      <c r="L205" s="2" t="s">
        <v>873</v>
      </c>
      <c r="M205">
        <f>COUNTIF(Wishlist!A:A,G205)</f>
        <v>0</v>
      </c>
      <c r="N205">
        <f>COUNTIF(Blacklist!A:A,G205)</f>
        <v>0</v>
      </c>
    </row>
    <row r="206" spans="1:14" x14ac:dyDescent="0.25">
      <c r="A206">
        <v>1983</v>
      </c>
      <c r="B206" t="s">
        <v>874</v>
      </c>
      <c r="C206" t="s">
        <v>863</v>
      </c>
      <c r="D206" t="s">
        <v>864</v>
      </c>
      <c r="E206" t="s">
        <v>17</v>
      </c>
      <c r="F206" t="s">
        <v>875</v>
      </c>
      <c r="G206" t="s">
        <v>876</v>
      </c>
      <c r="H206">
        <v>69.95</v>
      </c>
      <c r="I206" t="s">
        <v>20</v>
      </c>
      <c r="J206" t="s">
        <v>251</v>
      </c>
      <c r="K206" t="s">
        <v>22</v>
      </c>
      <c r="L206" s="2" t="s">
        <v>877</v>
      </c>
      <c r="M206">
        <f>COUNTIF(Wishlist!A:A,G206)</f>
        <v>0</v>
      </c>
      <c r="N206">
        <f>COUNTIF(Blacklist!A:A,G206)</f>
        <v>0</v>
      </c>
    </row>
    <row r="207" spans="1:14" x14ac:dyDescent="0.25">
      <c r="A207">
        <v>1983</v>
      </c>
      <c r="B207" t="s">
        <v>818</v>
      </c>
      <c r="C207" t="s">
        <v>869</v>
      </c>
      <c r="D207" t="s">
        <v>870</v>
      </c>
      <c r="E207" t="s">
        <v>17</v>
      </c>
      <c r="F207" t="s">
        <v>878</v>
      </c>
      <c r="G207" t="s">
        <v>879</v>
      </c>
      <c r="H207">
        <v>69.95</v>
      </c>
      <c r="I207" t="s">
        <v>20</v>
      </c>
      <c r="J207" t="s">
        <v>251</v>
      </c>
      <c r="K207" t="s">
        <v>22</v>
      </c>
      <c r="L207" s="2" t="s">
        <v>880</v>
      </c>
      <c r="M207">
        <f>COUNTIF(Wishlist!A:A,G207)</f>
        <v>0</v>
      </c>
      <c r="N207">
        <f>COUNTIF(Blacklist!A:A,G207)</f>
        <v>0</v>
      </c>
    </row>
    <row r="208" spans="1:14" x14ac:dyDescent="0.25">
      <c r="A208">
        <v>1984</v>
      </c>
      <c r="B208" t="s">
        <v>145</v>
      </c>
      <c r="C208" t="s">
        <v>881</v>
      </c>
      <c r="D208" t="s">
        <v>882</v>
      </c>
      <c r="E208" t="s">
        <v>17</v>
      </c>
      <c r="F208" t="s">
        <v>883</v>
      </c>
      <c r="G208" t="s">
        <v>884</v>
      </c>
      <c r="H208">
        <v>17.96</v>
      </c>
      <c r="I208" t="s">
        <v>20</v>
      </c>
      <c r="J208" t="s">
        <v>21</v>
      </c>
      <c r="K208" t="s">
        <v>22</v>
      </c>
      <c r="L208" s="2" t="s">
        <v>885</v>
      </c>
      <c r="M208">
        <f>COUNTIF(Wishlist!A:A,G208)</f>
        <v>1</v>
      </c>
      <c r="N208">
        <f>COUNTIF(Blacklist!A:A,G208)</f>
        <v>0</v>
      </c>
    </row>
    <row r="209" spans="1:14" x14ac:dyDescent="0.25">
      <c r="A209">
        <v>1984</v>
      </c>
      <c r="B209" t="s">
        <v>75</v>
      </c>
      <c r="C209" t="s">
        <v>886</v>
      </c>
      <c r="D209" t="s">
        <v>887</v>
      </c>
      <c r="F209" t="s">
        <v>888</v>
      </c>
      <c r="G209" t="s">
        <v>889</v>
      </c>
      <c r="H209">
        <v>69.95</v>
      </c>
      <c r="I209" t="s">
        <v>20</v>
      </c>
      <c r="J209" t="s">
        <v>251</v>
      </c>
      <c r="K209" t="s">
        <v>22</v>
      </c>
      <c r="L209" s="2" t="s">
        <v>890</v>
      </c>
      <c r="M209">
        <f>COUNTIF(Wishlist!A:A,G209)</f>
        <v>0</v>
      </c>
      <c r="N209">
        <f>COUNTIF(Blacklist!A:A,G209)</f>
        <v>0</v>
      </c>
    </row>
    <row r="210" spans="1:14" x14ac:dyDescent="0.25">
      <c r="A210">
        <v>1984</v>
      </c>
      <c r="B210" t="s">
        <v>891</v>
      </c>
      <c r="C210" t="s">
        <v>892</v>
      </c>
      <c r="D210" t="s">
        <v>893</v>
      </c>
      <c r="E210" t="s">
        <v>17</v>
      </c>
      <c r="F210" t="s">
        <v>894</v>
      </c>
      <c r="G210" t="s">
        <v>895</v>
      </c>
      <c r="H210">
        <v>69.95</v>
      </c>
      <c r="I210" t="s">
        <v>20</v>
      </c>
      <c r="J210" t="s">
        <v>251</v>
      </c>
      <c r="K210" t="s">
        <v>22</v>
      </c>
      <c r="L210" s="2" t="s">
        <v>896</v>
      </c>
      <c r="M210">
        <f>COUNTIF(Wishlist!A:A,G210)</f>
        <v>0</v>
      </c>
      <c r="N210">
        <f>COUNTIF(Blacklist!A:A,G210)</f>
        <v>0</v>
      </c>
    </row>
    <row r="211" spans="1:14" x14ac:dyDescent="0.25">
      <c r="A211">
        <v>1984</v>
      </c>
      <c r="B211" t="s">
        <v>897</v>
      </c>
      <c r="C211" t="s">
        <v>898</v>
      </c>
      <c r="D211" t="s">
        <v>899</v>
      </c>
      <c r="E211" t="s">
        <v>17</v>
      </c>
      <c r="G211" t="s">
        <v>900</v>
      </c>
      <c r="H211">
        <v>89.95</v>
      </c>
      <c r="I211" t="s">
        <v>20</v>
      </c>
      <c r="J211" t="s">
        <v>704</v>
      </c>
      <c r="K211" t="s">
        <v>22</v>
      </c>
      <c r="L211" s="2" t="s">
        <v>901</v>
      </c>
      <c r="M211">
        <f>COUNTIF(Wishlist!A:A,G211)</f>
        <v>0</v>
      </c>
      <c r="N211">
        <f>COUNTIF(Blacklist!A:A,G211)</f>
        <v>0</v>
      </c>
    </row>
    <row r="212" spans="1:14" x14ac:dyDescent="0.25">
      <c r="A212">
        <v>1985</v>
      </c>
      <c r="B212" t="s">
        <v>897</v>
      </c>
      <c r="C212" t="s">
        <v>898</v>
      </c>
      <c r="D212" t="s">
        <v>902</v>
      </c>
      <c r="E212" t="s">
        <v>17</v>
      </c>
      <c r="F212" t="s">
        <v>903</v>
      </c>
      <c r="G212" t="s">
        <v>904</v>
      </c>
      <c r="H212">
        <v>17.96</v>
      </c>
      <c r="I212" t="s">
        <v>20</v>
      </c>
      <c r="J212" t="s">
        <v>21</v>
      </c>
      <c r="K212" t="s">
        <v>22</v>
      </c>
      <c r="L212" s="2" t="s">
        <v>905</v>
      </c>
      <c r="M212">
        <f>COUNTIF(Wishlist!A:A,G212)</f>
        <v>0</v>
      </c>
      <c r="N212">
        <f>COUNTIF(Blacklist!A:A,G212)</f>
        <v>0</v>
      </c>
    </row>
    <row r="213" spans="1:14" x14ac:dyDescent="0.25">
      <c r="A213">
        <v>1985</v>
      </c>
      <c r="B213" t="s">
        <v>145</v>
      </c>
      <c r="C213" t="s">
        <v>906</v>
      </c>
      <c r="D213" t="s">
        <v>907</v>
      </c>
      <c r="E213" t="s">
        <v>17</v>
      </c>
      <c r="G213" t="s">
        <v>908</v>
      </c>
      <c r="H213">
        <v>17.96</v>
      </c>
      <c r="I213" t="s">
        <v>20</v>
      </c>
      <c r="J213" t="s">
        <v>21</v>
      </c>
      <c r="K213" t="s">
        <v>22</v>
      </c>
      <c r="L213" s="2" t="s">
        <v>909</v>
      </c>
      <c r="M213">
        <f>COUNTIF(Wishlist!A:A,G213)</f>
        <v>1</v>
      </c>
      <c r="N213">
        <f>COUNTIF(Blacklist!A:A,G213)</f>
        <v>0</v>
      </c>
    </row>
    <row r="214" spans="1:14" x14ac:dyDescent="0.25">
      <c r="A214">
        <v>1985</v>
      </c>
      <c r="B214" t="s">
        <v>145</v>
      </c>
      <c r="C214" t="s">
        <v>906</v>
      </c>
      <c r="D214" t="s">
        <v>907</v>
      </c>
      <c r="E214" t="s">
        <v>17</v>
      </c>
      <c r="F214" t="s">
        <v>910</v>
      </c>
      <c r="G214" t="s">
        <v>911</v>
      </c>
      <c r="H214">
        <v>17.96</v>
      </c>
      <c r="I214" t="s">
        <v>20</v>
      </c>
      <c r="J214" t="s">
        <v>21</v>
      </c>
      <c r="K214" t="s">
        <v>22</v>
      </c>
      <c r="L214" s="2" t="s">
        <v>912</v>
      </c>
      <c r="M214">
        <f>COUNTIF(Wishlist!A:A,G214)</f>
        <v>0</v>
      </c>
      <c r="N214">
        <f>COUNTIF(Blacklist!A:A,G214)</f>
        <v>0</v>
      </c>
    </row>
    <row r="215" spans="1:14" x14ac:dyDescent="0.25">
      <c r="A215">
        <v>1985</v>
      </c>
      <c r="B215" t="s">
        <v>818</v>
      </c>
      <c r="C215" t="s">
        <v>50</v>
      </c>
      <c r="D215" t="s">
        <v>913</v>
      </c>
      <c r="E215" t="s">
        <v>17</v>
      </c>
      <c r="G215" t="s">
        <v>914</v>
      </c>
      <c r="H215">
        <v>8.9499999999999993</v>
      </c>
      <c r="I215" t="s">
        <v>20</v>
      </c>
      <c r="J215" t="s">
        <v>21</v>
      </c>
      <c r="K215" t="s">
        <v>22</v>
      </c>
      <c r="L215" s="2" t="s">
        <v>915</v>
      </c>
      <c r="M215">
        <f>COUNTIF(Wishlist!A:A,G215)</f>
        <v>0</v>
      </c>
      <c r="N215">
        <f>COUNTIF(Blacklist!A:A,G215)</f>
        <v>0</v>
      </c>
    </row>
    <row r="216" spans="1:14" x14ac:dyDescent="0.25">
      <c r="A216">
        <v>1986</v>
      </c>
      <c r="B216" t="s">
        <v>916</v>
      </c>
      <c r="C216" t="s">
        <v>917</v>
      </c>
      <c r="D216" t="s">
        <v>918</v>
      </c>
      <c r="E216" t="s">
        <v>17</v>
      </c>
      <c r="F216" t="s">
        <v>919</v>
      </c>
      <c r="G216" t="s">
        <v>920</v>
      </c>
      <c r="H216">
        <v>80.95</v>
      </c>
      <c r="I216" t="s">
        <v>20</v>
      </c>
      <c r="J216" t="s">
        <v>226</v>
      </c>
      <c r="K216" t="s">
        <v>22</v>
      </c>
      <c r="L216" s="2" t="s">
        <v>921</v>
      </c>
      <c r="M216">
        <f>COUNTIF(Wishlist!A:A,G216)</f>
        <v>0</v>
      </c>
      <c r="N216">
        <f>COUNTIF(Blacklist!A:A,G216)</f>
        <v>0</v>
      </c>
    </row>
    <row r="217" spans="1:14" x14ac:dyDescent="0.25">
      <c r="A217">
        <v>1986</v>
      </c>
      <c r="B217" t="s">
        <v>145</v>
      </c>
      <c r="C217" t="s">
        <v>906</v>
      </c>
      <c r="D217" t="s">
        <v>922</v>
      </c>
      <c r="E217" t="s">
        <v>17</v>
      </c>
      <c r="F217" t="s">
        <v>923</v>
      </c>
      <c r="G217" t="s">
        <v>924</v>
      </c>
      <c r="H217">
        <v>17.96</v>
      </c>
      <c r="I217" t="s">
        <v>20</v>
      </c>
      <c r="J217" t="s">
        <v>21</v>
      </c>
      <c r="K217" t="s">
        <v>22</v>
      </c>
      <c r="L217" s="2" t="s">
        <v>925</v>
      </c>
      <c r="M217">
        <f>COUNTIF(Wishlist!A:A,G217)</f>
        <v>1</v>
      </c>
      <c r="N217">
        <f>COUNTIF(Blacklist!A:A,G217)</f>
        <v>0</v>
      </c>
    </row>
    <row r="218" spans="1:14" x14ac:dyDescent="0.25">
      <c r="A218">
        <v>1987</v>
      </c>
      <c r="B218" t="s">
        <v>130</v>
      </c>
      <c r="C218" t="s">
        <v>917</v>
      </c>
      <c r="D218" t="s">
        <v>926</v>
      </c>
      <c r="E218" t="s">
        <v>17</v>
      </c>
      <c r="F218" t="s">
        <v>927</v>
      </c>
      <c r="G218" t="s">
        <v>928</v>
      </c>
      <c r="H218">
        <v>17.96</v>
      </c>
      <c r="I218" t="s">
        <v>20</v>
      </c>
      <c r="J218" t="s">
        <v>21</v>
      </c>
      <c r="K218" t="s">
        <v>22</v>
      </c>
      <c r="L218" s="2" t="s">
        <v>929</v>
      </c>
      <c r="M218">
        <f>COUNTIF(Wishlist!A:A,G218)</f>
        <v>1</v>
      </c>
      <c r="N218">
        <f>COUNTIF(Blacklist!A:A,G218)</f>
        <v>0</v>
      </c>
    </row>
    <row r="219" spans="1:14" x14ac:dyDescent="0.25">
      <c r="A219">
        <v>1987</v>
      </c>
      <c r="B219" t="s">
        <v>130</v>
      </c>
      <c r="C219" t="s">
        <v>917</v>
      </c>
      <c r="D219" t="s">
        <v>926</v>
      </c>
      <c r="E219" t="s">
        <v>17</v>
      </c>
      <c r="F219" t="s">
        <v>930</v>
      </c>
      <c r="G219" t="s">
        <v>931</v>
      </c>
      <c r="H219">
        <v>17.96</v>
      </c>
      <c r="I219" t="s">
        <v>20</v>
      </c>
      <c r="J219" t="s">
        <v>21</v>
      </c>
      <c r="K219" t="s">
        <v>22</v>
      </c>
      <c r="L219" s="2" t="s">
        <v>932</v>
      </c>
      <c r="M219">
        <f>COUNTIF(Wishlist!A:A,G219)</f>
        <v>0</v>
      </c>
      <c r="N219">
        <f>COUNTIF(Blacklist!A:A,G219)</f>
        <v>0</v>
      </c>
    </row>
    <row r="220" spans="1:14" x14ac:dyDescent="0.25">
      <c r="A220">
        <v>1987</v>
      </c>
      <c r="B220" t="s">
        <v>145</v>
      </c>
      <c r="C220" t="s">
        <v>141</v>
      </c>
      <c r="D220" t="s">
        <v>933</v>
      </c>
      <c r="E220" t="s">
        <v>17</v>
      </c>
      <c r="F220" t="s">
        <v>934</v>
      </c>
      <c r="G220" t="s">
        <v>935</v>
      </c>
      <c r="H220">
        <v>17.96</v>
      </c>
      <c r="I220" t="s">
        <v>20</v>
      </c>
      <c r="J220" t="s">
        <v>21</v>
      </c>
      <c r="K220" t="s">
        <v>22</v>
      </c>
      <c r="L220" s="2" t="s">
        <v>936</v>
      </c>
      <c r="M220">
        <f>COUNTIF(Wishlist!A:A,G220)</f>
        <v>1</v>
      </c>
      <c r="N220">
        <f>COUNTIF(Blacklist!A:A,G220)</f>
        <v>0</v>
      </c>
    </row>
    <row r="221" spans="1:14" x14ac:dyDescent="0.25">
      <c r="A221">
        <v>1988</v>
      </c>
      <c r="B221" t="s">
        <v>937</v>
      </c>
      <c r="C221" t="s">
        <v>938</v>
      </c>
      <c r="D221" t="s">
        <v>939</v>
      </c>
      <c r="E221" t="s">
        <v>17</v>
      </c>
      <c r="F221" t="s">
        <v>940</v>
      </c>
      <c r="G221" t="s">
        <v>941</v>
      </c>
      <c r="H221">
        <v>7.16</v>
      </c>
      <c r="I221" t="s">
        <v>20</v>
      </c>
      <c r="J221" t="s">
        <v>21</v>
      </c>
      <c r="K221" t="s">
        <v>22</v>
      </c>
      <c r="L221" s="2" t="s">
        <v>942</v>
      </c>
      <c r="M221">
        <f>COUNTIF(Wishlist!A:A,G221)</f>
        <v>1</v>
      </c>
      <c r="N221">
        <f>COUNTIF(Blacklist!A:A,G221)</f>
        <v>0</v>
      </c>
    </row>
    <row r="222" spans="1:14" x14ac:dyDescent="0.25">
      <c r="A222">
        <v>1988</v>
      </c>
      <c r="B222" t="s">
        <v>943</v>
      </c>
      <c r="C222" t="s">
        <v>141</v>
      </c>
      <c r="D222" t="s">
        <v>944</v>
      </c>
      <c r="E222" t="s">
        <v>17</v>
      </c>
      <c r="F222" t="s">
        <v>945</v>
      </c>
      <c r="G222" t="s">
        <v>946</v>
      </c>
      <c r="H222">
        <v>17.96</v>
      </c>
      <c r="I222" t="s">
        <v>20</v>
      </c>
      <c r="J222" t="s">
        <v>21</v>
      </c>
      <c r="K222" t="s">
        <v>22</v>
      </c>
      <c r="L222" s="2" t="s">
        <v>947</v>
      </c>
      <c r="M222">
        <f>COUNTIF(Wishlist!A:A,G222)</f>
        <v>1</v>
      </c>
      <c r="N222">
        <f>COUNTIF(Blacklist!A:A,G222)</f>
        <v>0</v>
      </c>
    </row>
    <row r="223" spans="1:14" x14ac:dyDescent="0.25">
      <c r="A223">
        <v>1988</v>
      </c>
      <c r="B223" t="s">
        <v>948</v>
      </c>
      <c r="C223" t="s">
        <v>50</v>
      </c>
      <c r="D223" t="s">
        <v>949</v>
      </c>
      <c r="E223" t="s">
        <v>17</v>
      </c>
      <c r="G223" t="s">
        <v>950</v>
      </c>
      <c r="H223">
        <v>11.65</v>
      </c>
      <c r="I223" t="s">
        <v>20</v>
      </c>
      <c r="J223" t="s">
        <v>21</v>
      </c>
      <c r="K223" t="s">
        <v>22</v>
      </c>
      <c r="L223" s="2" t="s">
        <v>951</v>
      </c>
      <c r="M223">
        <f>COUNTIF(Wishlist!A:A,G223)</f>
        <v>1</v>
      </c>
      <c r="N223">
        <f>COUNTIF(Blacklist!A:A,G223)</f>
        <v>0</v>
      </c>
    </row>
    <row r="224" spans="1:14" x14ac:dyDescent="0.25">
      <c r="A224">
        <v>1989</v>
      </c>
      <c r="B224" t="s">
        <v>952</v>
      </c>
      <c r="C224" t="s">
        <v>953</v>
      </c>
      <c r="D224" t="s">
        <v>954</v>
      </c>
      <c r="E224" t="s">
        <v>17</v>
      </c>
      <c r="G224" t="s">
        <v>955</v>
      </c>
      <c r="H224">
        <v>17.96</v>
      </c>
      <c r="I224" t="s">
        <v>20</v>
      </c>
      <c r="J224" t="s">
        <v>21</v>
      </c>
      <c r="K224" t="s">
        <v>22</v>
      </c>
      <c r="L224" s="2" t="s">
        <v>956</v>
      </c>
      <c r="M224">
        <f>COUNTIF(Wishlist!A:A,G224)</f>
        <v>1</v>
      </c>
      <c r="N224">
        <f>COUNTIF(Blacklist!A:A,G224)</f>
        <v>0</v>
      </c>
    </row>
    <row r="225" spans="1:14" x14ac:dyDescent="0.25">
      <c r="A225">
        <v>1989</v>
      </c>
      <c r="B225" t="s">
        <v>145</v>
      </c>
      <c r="C225" t="s">
        <v>146</v>
      </c>
      <c r="D225" t="s">
        <v>957</v>
      </c>
      <c r="E225" t="s">
        <v>17</v>
      </c>
      <c r="F225" t="s">
        <v>958</v>
      </c>
      <c r="G225" t="s">
        <v>959</v>
      </c>
      <c r="H225">
        <v>17.96</v>
      </c>
      <c r="I225" t="s">
        <v>20</v>
      </c>
      <c r="J225" t="s">
        <v>21</v>
      </c>
      <c r="K225" t="s">
        <v>22</v>
      </c>
      <c r="L225" s="2" t="s">
        <v>960</v>
      </c>
      <c r="M225">
        <f>COUNTIF(Wishlist!A:A,G225)</f>
        <v>1</v>
      </c>
      <c r="N225">
        <f>COUNTIF(Blacklist!A:A,G225)</f>
        <v>0</v>
      </c>
    </row>
    <row r="226" spans="1:14" x14ac:dyDescent="0.25">
      <c r="A226">
        <v>1989</v>
      </c>
      <c r="B226" t="s">
        <v>897</v>
      </c>
      <c r="C226" t="s">
        <v>146</v>
      </c>
      <c r="D226" t="s">
        <v>957</v>
      </c>
      <c r="E226" t="s">
        <v>17</v>
      </c>
      <c r="F226" t="s">
        <v>961</v>
      </c>
      <c r="G226" t="s">
        <v>962</v>
      </c>
      <c r="H226">
        <v>44.96</v>
      </c>
      <c r="I226" t="s">
        <v>20</v>
      </c>
      <c r="J226" t="s">
        <v>667</v>
      </c>
      <c r="K226" t="s">
        <v>22</v>
      </c>
      <c r="L226" s="2" t="s">
        <v>963</v>
      </c>
      <c r="M226">
        <f>COUNTIF(Wishlist!A:A,G226)</f>
        <v>1</v>
      </c>
      <c r="N226">
        <f>COUNTIF(Blacklist!A:A,G226)</f>
        <v>0</v>
      </c>
    </row>
    <row r="227" spans="1:14" x14ac:dyDescent="0.25">
      <c r="A227">
        <v>1989</v>
      </c>
      <c r="B227" t="s">
        <v>145</v>
      </c>
      <c r="C227" t="s">
        <v>146</v>
      </c>
      <c r="D227" t="s">
        <v>957</v>
      </c>
      <c r="E227" t="s">
        <v>17</v>
      </c>
      <c r="G227" t="s">
        <v>964</v>
      </c>
      <c r="H227">
        <v>80.95</v>
      </c>
      <c r="I227" t="s">
        <v>20</v>
      </c>
      <c r="J227" t="s">
        <v>226</v>
      </c>
      <c r="K227" t="s">
        <v>22</v>
      </c>
      <c r="L227" s="2" t="s">
        <v>965</v>
      </c>
      <c r="M227">
        <f>COUNTIF(Wishlist!A:A,G227)</f>
        <v>0</v>
      </c>
      <c r="N227">
        <f>COUNTIF(Blacklist!A:A,G227)</f>
        <v>0</v>
      </c>
    </row>
    <row r="228" spans="1:14" x14ac:dyDescent="0.25">
      <c r="A228">
        <v>1990</v>
      </c>
      <c r="B228" t="s">
        <v>948</v>
      </c>
      <c r="C228" t="s">
        <v>146</v>
      </c>
      <c r="D228" t="s">
        <v>966</v>
      </c>
      <c r="E228" t="s">
        <v>17</v>
      </c>
      <c r="F228" t="s">
        <v>967</v>
      </c>
      <c r="G228" t="s">
        <v>968</v>
      </c>
      <c r="H228">
        <v>80.95</v>
      </c>
      <c r="I228" t="s">
        <v>20</v>
      </c>
      <c r="J228" t="s">
        <v>226</v>
      </c>
      <c r="K228" t="s">
        <v>22</v>
      </c>
      <c r="L228" s="2" t="s">
        <v>969</v>
      </c>
      <c r="M228">
        <f>COUNTIF(Wishlist!A:A,G228)</f>
        <v>0</v>
      </c>
      <c r="N228">
        <f>COUNTIF(Blacklist!A:A,G228)</f>
        <v>0</v>
      </c>
    </row>
    <row r="229" spans="1:14" x14ac:dyDescent="0.25">
      <c r="A229">
        <v>1990</v>
      </c>
      <c r="B229" t="s">
        <v>130</v>
      </c>
      <c r="C229" t="s">
        <v>970</v>
      </c>
      <c r="D229" t="s">
        <v>971</v>
      </c>
      <c r="E229" t="s">
        <v>17</v>
      </c>
      <c r="F229" t="s">
        <v>972</v>
      </c>
      <c r="G229" t="s">
        <v>973</v>
      </c>
      <c r="H229">
        <v>17.96</v>
      </c>
      <c r="I229" t="s">
        <v>20</v>
      </c>
      <c r="J229" t="s">
        <v>21</v>
      </c>
      <c r="K229" t="s">
        <v>22</v>
      </c>
      <c r="L229" s="2" t="s">
        <v>974</v>
      </c>
      <c r="M229">
        <f>COUNTIF(Wishlist!A:A,G229)</f>
        <v>1</v>
      </c>
      <c r="N229">
        <f>COUNTIF(Blacklist!A:A,G229)</f>
        <v>0</v>
      </c>
    </row>
    <row r="230" spans="1:14" x14ac:dyDescent="0.25">
      <c r="A230">
        <v>1990</v>
      </c>
      <c r="B230" t="s">
        <v>145</v>
      </c>
      <c r="C230" t="s">
        <v>146</v>
      </c>
      <c r="D230" t="s">
        <v>966</v>
      </c>
      <c r="E230" t="s">
        <v>17</v>
      </c>
      <c r="F230" t="s">
        <v>975</v>
      </c>
      <c r="G230" t="s">
        <v>976</v>
      </c>
      <c r="H230">
        <v>17.96</v>
      </c>
      <c r="I230" t="s">
        <v>20</v>
      </c>
      <c r="J230" t="s">
        <v>21</v>
      </c>
      <c r="K230" t="s">
        <v>22</v>
      </c>
      <c r="L230" s="2" t="s">
        <v>977</v>
      </c>
      <c r="M230">
        <f>COUNTIF(Wishlist!A:A,G230)</f>
        <v>0</v>
      </c>
      <c r="N230">
        <f>COUNTIF(Blacklist!A:A,G230)</f>
        <v>0</v>
      </c>
    </row>
    <row r="231" spans="1:14" x14ac:dyDescent="0.25">
      <c r="A231">
        <v>1991</v>
      </c>
      <c r="B231" t="s">
        <v>978</v>
      </c>
      <c r="C231" t="s">
        <v>979</v>
      </c>
      <c r="D231" t="s">
        <v>980</v>
      </c>
      <c r="E231" t="s">
        <v>17</v>
      </c>
      <c r="F231" t="s">
        <v>981</v>
      </c>
      <c r="G231" t="s">
        <v>982</v>
      </c>
      <c r="H231">
        <v>7.16</v>
      </c>
      <c r="I231" t="s">
        <v>20</v>
      </c>
      <c r="J231" t="s">
        <v>21</v>
      </c>
      <c r="K231" t="s">
        <v>22</v>
      </c>
      <c r="L231" s="2" t="s">
        <v>983</v>
      </c>
      <c r="M231">
        <f>COUNTIF(Wishlist!A:A,G231)</f>
        <v>0</v>
      </c>
      <c r="N231">
        <f>COUNTIF(Blacklist!A:A,G231)</f>
        <v>0</v>
      </c>
    </row>
    <row r="232" spans="1:14" x14ac:dyDescent="0.25">
      <c r="A232">
        <v>1991</v>
      </c>
      <c r="B232" t="s">
        <v>145</v>
      </c>
      <c r="C232" t="s">
        <v>146</v>
      </c>
      <c r="D232" t="s">
        <v>984</v>
      </c>
      <c r="E232" t="s">
        <v>17</v>
      </c>
      <c r="F232" t="s">
        <v>985</v>
      </c>
      <c r="G232" t="s">
        <v>986</v>
      </c>
      <c r="H232">
        <v>17.96</v>
      </c>
      <c r="I232" t="s">
        <v>20</v>
      </c>
      <c r="J232" t="s">
        <v>21</v>
      </c>
      <c r="K232" t="s">
        <v>22</v>
      </c>
      <c r="L232" s="2" t="s">
        <v>987</v>
      </c>
      <c r="M232">
        <f>COUNTIF(Wishlist!A:A,G232)</f>
        <v>0</v>
      </c>
      <c r="N232">
        <f>COUNTIF(Blacklist!A:A,G232)</f>
        <v>0</v>
      </c>
    </row>
    <row r="233" spans="1:14" x14ac:dyDescent="0.25">
      <c r="A233">
        <v>1991</v>
      </c>
      <c r="B233" t="s">
        <v>156</v>
      </c>
      <c r="C233" t="s">
        <v>988</v>
      </c>
      <c r="D233" t="s">
        <v>989</v>
      </c>
      <c r="E233" t="s">
        <v>17</v>
      </c>
      <c r="F233" t="s">
        <v>990</v>
      </c>
      <c r="G233" t="s">
        <v>991</v>
      </c>
      <c r="H233">
        <v>49.95</v>
      </c>
      <c r="I233" t="s">
        <v>20</v>
      </c>
      <c r="J233" t="s">
        <v>169</v>
      </c>
      <c r="K233" t="s">
        <v>22</v>
      </c>
      <c r="L233" s="2" t="s">
        <v>992</v>
      </c>
      <c r="M233">
        <f>COUNTIF(Wishlist!A:A,G233)</f>
        <v>1</v>
      </c>
      <c r="N233">
        <f>COUNTIF(Blacklist!A:A,G233)</f>
        <v>0</v>
      </c>
    </row>
    <row r="234" spans="1:14" x14ac:dyDescent="0.25">
      <c r="A234">
        <v>1991</v>
      </c>
      <c r="B234" t="s">
        <v>993</v>
      </c>
      <c r="C234" t="s">
        <v>979</v>
      </c>
      <c r="D234" t="s">
        <v>989</v>
      </c>
      <c r="E234" t="s">
        <v>17</v>
      </c>
      <c r="F234" t="s">
        <v>994</v>
      </c>
      <c r="G234" t="s">
        <v>995</v>
      </c>
      <c r="H234">
        <v>62.96</v>
      </c>
      <c r="I234" t="s">
        <v>20</v>
      </c>
      <c r="J234" t="s">
        <v>226</v>
      </c>
      <c r="K234" t="s">
        <v>22</v>
      </c>
      <c r="L234" s="2" t="s">
        <v>996</v>
      </c>
      <c r="M234">
        <f>COUNTIF(Wishlist!A:A,G234)</f>
        <v>0</v>
      </c>
      <c r="N234">
        <f>COUNTIF(Blacklist!A:A,G234)</f>
        <v>0</v>
      </c>
    </row>
    <row r="235" spans="1:14" x14ac:dyDescent="0.25">
      <c r="A235">
        <v>1991</v>
      </c>
      <c r="B235" t="s">
        <v>997</v>
      </c>
      <c r="C235" t="s">
        <v>410</v>
      </c>
      <c r="D235" t="s">
        <v>998</v>
      </c>
      <c r="E235" t="s">
        <v>17</v>
      </c>
      <c r="F235" t="s">
        <v>999</v>
      </c>
      <c r="G235" t="s">
        <v>1000</v>
      </c>
      <c r="H235">
        <v>69.95</v>
      </c>
      <c r="I235" t="s">
        <v>20</v>
      </c>
      <c r="J235" t="s">
        <v>251</v>
      </c>
      <c r="K235" t="s">
        <v>22</v>
      </c>
      <c r="L235" s="2" t="s">
        <v>1001</v>
      </c>
      <c r="M235">
        <f>COUNTIF(Wishlist!A:A,G235)</f>
        <v>0</v>
      </c>
      <c r="N235">
        <f>COUNTIF(Blacklist!A:A,G235)</f>
        <v>0</v>
      </c>
    </row>
    <row r="236" spans="1:14" x14ac:dyDescent="0.25">
      <c r="A236">
        <v>1991</v>
      </c>
      <c r="B236" t="s">
        <v>1002</v>
      </c>
      <c r="C236" t="s">
        <v>979</v>
      </c>
      <c r="D236" t="s">
        <v>989</v>
      </c>
      <c r="E236" t="s">
        <v>17</v>
      </c>
      <c r="F236" t="s">
        <v>1003</v>
      </c>
      <c r="G236" t="s">
        <v>1004</v>
      </c>
      <c r="H236">
        <v>71.959999999999994</v>
      </c>
      <c r="I236" t="s">
        <v>20</v>
      </c>
      <c r="J236" t="s">
        <v>226</v>
      </c>
      <c r="K236" t="s">
        <v>22</v>
      </c>
      <c r="L236" s="2" t="s">
        <v>1005</v>
      </c>
      <c r="M236">
        <f>COUNTIF(Wishlist!A:A,G236)</f>
        <v>0</v>
      </c>
      <c r="N236">
        <f>COUNTIF(Blacklist!A:A,G236)</f>
        <v>0</v>
      </c>
    </row>
    <row r="237" spans="1:14" x14ac:dyDescent="0.25">
      <c r="A237">
        <v>1991</v>
      </c>
      <c r="B237" t="s">
        <v>156</v>
      </c>
      <c r="C237" t="s">
        <v>979</v>
      </c>
      <c r="D237" t="s">
        <v>989</v>
      </c>
      <c r="E237" t="s">
        <v>17</v>
      </c>
      <c r="F237" t="s">
        <v>1006</v>
      </c>
      <c r="G237" t="s">
        <v>1007</v>
      </c>
      <c r="H237">
        <v>71.959999999999994</v>
      </c>
      <c r="I237" t="s">
        <v>20</v>
      </c>
      <c r="J237" t="s">
        <v>226</v>
      </c>
      <c r="K237" t="s">
        <v>22</v>
      </c>
      <c r="L237" s="2" t="s">
        <v>1008</v>
      </c>
      <c r="M237">
        <f>COUNTIF(Wishlist!A:A,G237)</f>
        <v>0</v>
      </c>
      <c r="N237">
        <f>COUNTIF(Blacklist!A:A,G237)</f>
        <v>0</v>
      </c>
    </row>
    <row r="238" spans="1:14" x14ac:dyDescent="0.25">
      <c r="A238">
        <v>1991</v>
      </c>
      <c r="B238" t="s">
        <v>897</v>
      </c>
      <c r="C238" t="s">
        <v>157</v>
      </c>
      <c r="D238" t="s">
        <v>1009</v>
      </c>
      <c r="E238" t="s">
        <v>17</v>
      </c>
      <c r="G238" t="s">
        <v>1010</v>
      </c>
      <c r="H238">
        <v>89.96</v>
      </c>
      <c r="I238" t="s">
        <v>20</v>
      </c>
      <c r="J238" t="s">
        <v>704</v>
      </c>
      <c r="K238" t="s">
        <v>22</v>
      </c>
      <c r="L238" s="2" t="s">
        <v>1011</v>
      </c>
      <c r="M238">
        <f>COUNTIF(Wishlist!A:A,G238)</f>
        <v>1</v>
      </c>
      <c r="N238">
        <f>COUNTIF(Blacklist!A:A,G238)</f>
        <v>0</v>
      </c>
    </row>
    <row r="239" spans="1:14" x14ac:dyDescent="0.25">
      <c r="A239">
        <v>1991</v>
      </c>
      <c r="B239" t="s">
        <v>952</v>
      </c>
      <c r="C239" t="s">
        <v>50</v>
      </c>
      <c r="D239" t="s">
        <v>1009</v>
      </c>
      <c r="E239" t="s">
        <v>17</v>
      </c>
      <c r="G239" t="s">
        <v>1012</v>
      </c>
      <c r="H239">
        <v>89.96</v>
      </c>
      <c r="I239" t="s">
        <v>20</v>
      </c>
      <c r="J239" t="s">
        <v>704</v>
      </c>
      <c r="K239" t="s">
        <v>22</v>
      </c>
      <c r="L239" s="2" t="s">
        <v>1013</v>
      </c>
      <c r="M239">
        <f>COUNTIF(Wishlist!A:A,G239)</f>
        <v>1</v>
      </c>
      <c r="N239">
        <f>COUNTIF(Blacklist!A:A,G239)</f>
        <v>0</v>
      </c>
    </row>
    <row r="240" spans="1:14" x14ac:dyDescent="0.25">
      <c r="A240">
        <v>1992</v>
      </c>
      <c r="B240" t="s">
        <v>145</v>
      </c>
      <c r="C240" t="s">
        <v>146</v>
      </c>
      <c r="D240" t="s">
        <v>1014</v>
      </c>
      <c r="E240" t="s">
        <v>17</v>
      </c>
      <c r="F240" t="s">
        <v>1015</v>
      </c>
      <c r="G240" t="s">
        <v>1016</v>
      </c>
      <c r="H240">
        <v>17.96</v>
      </c>
      <c r="I240" t="s">
        <v>20</v>
      </c>
      <c r="J240" t="s">
        <v>21</v>
      </c>
      <c r="K240" t="s">
        <v>22</v>
      </c>
      <c r="L240" s="2" t="s">
        <v>1017</v>
      </c>
      <c r="M240">
        <f>COUNTIF(Wishlist!A:A,G240)</f>
        <v>1</v>
      </c>
      <c r="N240">
        <f>COUNTIF(Blacklist!A:A,G240)</f>
        <v>0</v>
      </c>
    </row>
    <row r="241" spans="1:14" x14ac:dyDescent="0.25">
      <c r="A241">
        <v>1992</v>
      </c>
      <c r="B241" t="s">
        <v>1018</v>
      </c>
      <c r="C241" t="s">
        <v>157</v>
      </c>
      <c r="D241" t="s">
        <v>1019</v>
      </c>
      <c r="E241" t="s">
        <v>17</v>
      </c>
      <c r="G241" t="s">
        <v>1020</v>
      </c>
      <c r="H241">
        <v>17.96</v>
      </c>
      <c r="I241" t="s">
        <v>20</v>
      </c>
      <c r="J241" t="s">
        <v>21</v>
      </c>
      <c r="K241" t="s">
        <v>22</v>
      </c>
      <c r="L241" s="2" t="s">
        <v>1021</v>
      </c>
      <c r="M241">
        <f>COUNTIF(Wishlist!A:A,G241)</f>
        <v>1</v>
      </c>
      <c r="N241">
        <f>COUNTIF(Blacklist!A:A,G241)</f>
        <v>0</v>
      </c>
    </row>
    <row r="242" spans="1:14" x14ac:dyDescent="0.25">
      <c r="A242">
        <v>1992</v>
      </c>
      <c r="B242" t="s">
        <v>145</v>
      </c>
      <c r="C242" t="s">
        <v>146</v>
      </c>
      <c r="D242" t="s">
        <v>1014</v>
      </c>
      <c r="E242" t="s">
        <v>17</v>
      </c>
      <c r="G242" t="s">
        <v>1022</v>
      </c>
      <c r="H242">
        <v>80.95</v>
      </c>
      <c r="I242" t="s">
        <v>20</v>
      </c>
      <c r="J242" t="s">
        <v>226</v>
      </c>
      <c r="K242" t="s">
        <v>22</v>
      </c>
      <c r="L242" s="2" t="s">
        <v>1023</v>
      </c>
      <c r="M242">
        <f>COUNTIF(Wishlist!A:A,G242)</f>
        <v>0</v>
      </c>
      <c r="N242">
        <f>COUNTIF(Blacklist!A:A,G242)</f>
        <v>0</v>
      </c>
    </row>
    <row r="243" spans="1:14" x14ac:dyDescent="0.25">
      <c r="A243">
        <v>1992</v>
      </c>
      <c r="B243" t="s">
        <v>1018</v>
      </c>
      <c r="C243" t="s">
        <v>15</v>
      </c>
      <c r="D243" t="s">
        <v>1019</v>
      </c>
      <c r="E243" t="s">
        <v>17</v>
      </c>
      <c r="G243" t="s">
        <v>1024</v>
      </c>
      <c r="H243">
        <v>89.96</v>
      </c>
      <c r="I243" t="s">
        <v>20</v>
      </c>
      <c r="J243" t="s">
        <v>704</v>
      </c>
      <c r="K243" t="s">
        <v>22</v>
      </c>
      <c r="L243" s="2" t="s">
        <v>1025</v>
      </c>
      <c r="M243">
        <f>COUNTIF(Wishlist!A:A,G243)</f>
        <v>0</v>
      </c>
      <c r="N243">
        <f>COUNTIF(Blacklist!A:A,G243)</f>
        <v>0</v>
      </c>
    </row>
    <row r="244" spans="1:14" x14ac:dyDescent="0.25">
      <c r="A244">
        <v>1993</v>
      </c>
      <c r="B244" t="s">
        <v>897</v>
      </c>
      <c r="C244" t="s">
        <v>1026</v>
      </c>
      <c r="D244" t="s">
        <v>1027</v>
      </c>
      <c r="E244" t="s">
        <v>17</v>
      </c>
      <c r="F244" t="s">
        <v>1028</v>
      </c>
      <c r="G244" t="s">
        <v>1029</v>
      </c>
      <c r="H244">
        <v>17.96</v>
      </c>
      <c r="I244" t="s">
        <v>20</v>
      </c>
      <c r="J244" t="s">
        <v>21</v>
      </c>
      <c r="K244" t="s">
        <v>22</v>
      </c>
      <c r="L244" s="2" t="s">
        <v>1030</v>
      </c>
      <c r="M244">
        <f>COUNTIF(Wishlist!A:A,G244)</f>
        <v>0</v>
      </c>
      <c r="N244">
        <f>COUNTIF(Blacklist!A:A,G244)</f>
        <v>0</v>
      </c>
    </row>
    <row r="245" spans="1:14" x14ac:dyDescent="0.25">
      <c r="A245">
        <v>1993</v>
      </c>
      <c r="B245" t="s">
        <v>145</v>
      </c>
      <c r="C245" t="s">
        <v>1031</v>
      </c>
      <c r="D245" t="s">
        <v>1032</v>
      </c>
      <c r="E245" t="s">
        <v>17</v>
      </c>
      <c r="F245" t="s">
        <v>1033</v>
      </c>
      <c r="G245" t="s">
        <v>1034</v>
      </c>
      <c r="H245">
        <v>17.96</v>
      </c>
      <c r="I245" t="s">
        <v>20</v>
      </c>
      <c r="J245" t="s">
        <v>21</v>
      </c>
      <c r="K245" t="s">
        <v>22</v>
      </c>
      <c r="L245" s="2" t="s">
        <v>1035</v>
      </c>
      <c r="M245">
        <f>COUNTIF(Wishlist!A:A,G245)</f>
        <v>1</v>
      </c>
      <c r="N245">
        <f>COUNTIF(Blacklist!A:A,G245)</f>
        <v>0</v>
      </c>
    </row>
    <row r="246" spans="1:14" x14ac:dyDescent="0.25">
      <c r="A246">
        <v>1993</v>
      </c>
      <c r="B246" t="s">
        <v>156</v>
      </c>
      <c r="C246" t="s">
        <v>1036</v>
      </c>
      <c r="D246" t="s">
        <v>1037</v>
      </c>
      <c r="E246" t="s">
        <v>17</v>
      </c>
      <c r="F246" t="s">
        <v>1038</v>
      </c>
      <c r="G246" t="s">
        <v>1039</v>
      </c>
      <c r="H246">
        <v>71.959999999999994</v>
      </c>
      <c r="I246" t="s">
        <v>20</v>
      </c>
      <c r="J246" t="s">
        <v>226</v>
      </c>
      <c r="K246" t="s">
        <v>22</v>
      </c>
      <c r="L246" s="2" t="s">
        <v>1040</v>
      </c>
      <c r="M246">
        <f>COUNTIF(Wishlist!A:A,G246)</f>
        <v>0</v>
      </c>
      <c r="N246">
        <f>COUNTIF(Blacklist!A:A,G246)</f>
        <v>0</v>
      </c>
    </row>
    <row r="247" spans="1:14" x14ac:dyDescent="0.25">
      <c r="A247">
        <v>1993</v>
      </c>
      <c r="B247" t="s">
        <v>156</v>
      </c>
      <c r="C247" t="s">
        <v>1036</v>
      </c>
      <c r="D247" t="s">
        <v>1041</v>
      </c>
      <c r="E247" t="s">
        <v>17</v>
      </c>
      <c r="F247" t="s">
        <v>1042</v>
      </c>
      <c r="G247" t="s">
        <v>1043</v>
      </c>
      <c r="H247">
        <v>71.959999999999994</v>
      </c>
      <c r="I247" t="s">
        <v>20</v>
      </c>
      <c r="J247" t="s">
        <v>226</v>
      </c>
      <c r="K247" t="s">
        <v>22</v>
      </c>
      <c r="L247" s="2" t="s">
        <v>1044</v>
      </c>
      <c r="M247">
        <f>COUNTIF(Wishlist!A:A,G247)</f>
        <v>0</v>
      </c>
      <c r="N247">
        <f>COUNTIF(Blacklist!A:A,G247)</f>
        <v>0</v>
      </c>
    </row>
    <row r="248" spans="1:14" x14ac:dyDescent="0.25">
      <c r="A248">
        <v>1993</v>
      </c>
      <c r="B248" t="s">
        <v>156</v>
      </c>
      <c r="C248" t="s">
        <v>1036</v>
      </c>
      <c r="D248" t="s">
        <v>1041</v>
      </c>
      <c r="E248" t="s">
        <v>17</v>
      </c>
      <c r="F248" t="s">
        <v>1045</v>
      </c>
      <c r="G248" t="s">
        <v>1046</v>
      </c>
      <c r="H248">
        <v>80.95</v>
      </c>
      <c r="I248" t="s">
        <v>20</v>
      </c>
      <c r="J248" t="s">
        <v>226</v>
      </c>
      <c r="K248" t="s">
        <v>22</v>
      </c>
      <c r="L248" s="2" t="s">
        <v>1047</v>
      </c>
      <c r="M248">
        <f>COUNTIF(Wishlist!A:A,G248)</f>
        <v>0</v>
      </c>
      <c r="N248">
        <f>COUNTIF(Blacklist!A:A,G248)</f>
        <v>0</v>
      </c>
    </row>
    <row r="249" spans="1:14" x14ac:dyDescent="0.25">
      <c r="A249">
        <v>1993</v>
      </c>
      <c r="B249" t="s">
        <v>818</v>
      </c>
      <c r="C249" t="s">
        <v>1036</v>
      </c>
      <c r="D249" t="s">
        <v>1037</v>
      </c>
      <c r="E249" t="s">
        <v>17</v>
      </c>
      <c r="F249" t="s">
        <v>1048</v>
      </c>
      <c r="G249" t="s">
        <v>1049</v>
      </c>
      <c r="H249">
        <v>71.959999999999994</v>
      </c>
      <c r="I249" t="s">
        <v>20</v>
      </c>
      <c r="J249" t="s">
        <v>226</v>
      </c>
      <c r="K249" t="s">
        <v>22</v>
      </c>
      <c r="L249" s="2" t="s">
        <v>1050</v>
      </c>
      <c r="M249">
        <f>COUNTIF(Wishlist!A:A,G249)</f>
        <v>0</v>
      </c>
      <c r="N249">
        <f>COUNTIF(Blacklist!A:A,G249)</f>
        <v>0</v>
      </c>
    </row>
    <row r="250" spans="1:14" x14ac:dyDescent="0.25">
      <c r="A250">
        <v>1993</v>
      </c>
      <c r="B250" t="s">
        <v>1051</v>
      </c>
      <c r="C250" t="s">
        <v>1031</v>
      </c>
      <c r="D250" t="s">
        <v>1032</v>
      </c>
      <c r="E250" t="s">
        <v>17</v>
      </c>
      <c r="F250" t="s">
        <v>1052</v>
      </c>
      <c r="G250" t="s">
        <v>1053</v>
      </c>
      <c r="H250">
        <v>80.95</v>
      </c>
      <c r="I250" t="s">
        <v>20</v>
      </c>
      <c r="J250" t="s">
        <v>226</v>
      </c>
      <c r="K250" t="s">
        <v>22</v>
      </c>
      <c r="L250" s="2" t="s">
        <v>1054</v>
      </c>
      <c r="M250">
        <f>COUNTIF(Wishlist!A:A,G250)</f>
        <v>0</v>
      </c>
      <c r="N250">
        <f>COUNTIF(Blacklist!A:A,G250)</f>
        <v>0</v>
      </c>
    </row>
    <row r="251" spans="1:14" x14ac:dyDescent="0.25">
      <c r="A251">
        <v>1994</v>
      </c>
      <c r="B251" t="s">
        <v>948</v>
      </c>
      <c r="C251" t="s">
        <v>157</v>
      </c>
      <c r="D251" t="s">
        <v>1055</v>
      </c>
      <c r="E251" t="s">
        <v>17</v>
      </c>
      <c r="G251" t="s">
        <v>1056</v>
      </c>
      <c r="H251">
        <v>11.65</v>
      </c>
      <c r="I251" t="s">
        <v>20</v>
      </c>
      <c r="J251" t="s">
        <v>21</v>
      </c>
      <c r="K251" t="s">
        <v>22</v>
      </c>
      <c r="L251" s="2" t="s">
        <v>1057</v>
      </c>
      <c r="M251">
        <f>COUNTIF(Wishlist!A:A,G251)</f>
        <v>1</v>
      </c>
      <c r="N251">
        <f>COUNTIF(Blacklist!A:A,G251)</f>
        <v>0</v>
      </c>
    </row>
    <row r="252" spans="1:14" x14ac:dyDescent="0.25">
      <c r="A252">
        <v>1994</v>
      </c>
      <c r="B252" t="s">
        <v>156</v>
      </c>
      <c r="C252" t="s">
        <v>1058</v>
      </c>
      <c r="D252" t="s">
        <v>1059</v>
      </c>
      <c r="E252" t="s">
        <v>17</v>
      </c>
      <c r="F252" t="s">
        <v>1060</v>
      </c>
      <c r="G252" t="s">
        <v>1061</v>
      </c>
      <c r="H252">
        <v>17.96</v>
      </c>
      <c r="I252" t="s">
        <v>20</v>
      </c>
      <c r="J252" t="s">
        <v>21</v>
      </c>
      <c r="K252" t="s">
        <v>22</v>
      </c>
      <c r="L252" s="2" t="s">
        <v>1062</v>
      </c>
      <c r="M252">
        <f>COUNTIF(Wishlist!A:A,G252)</f>
        <v>0</v>
      </c>
      <c r="N252">
        <f>COUNTIF(Blacklist!A:A,G252)</f>
        <v>0</v>
      </c>
    </row>
    <row r="253" spans="1:14" x14ac:dyDescent="0.25">
      <c r="A253">
        <v>1994</v>
      </c>
      <c r="B253" t="s">
        <v>145</v>
      </c>
      <c r="C253" t="s">
        <v>1063</v>
      </c>
      <c r="D253" t="s">
        <v>1064</v>
      </c>
      <c r="E253" t="s">
        <v>17</v>
      </c>
      <c r="F253" t="s">
        <v>1065</v>
      </c>
      <c r="G253" t="s">
        <v>1066</v>
      </c>
      <c r="H253">
        <v>17.96</v>
      </c>
      <c r="I253" t="s">
        <v>20</v>
      </c>
      <c r="J253" t="s">
        <v>21</v>
      </c>
      <c r="K253" t="s">
        <v>22</v>
      </c>
      <c r="L253" s="2" t="s">
        <v>1067</v>
      </c>
      <c r="M253">
        <f>COUNTIF(Wishlist!A:A,G253)</f>
        <v>1</v>
      </c>
      <c r="N253">
        <f>COUNTIF(Blacklist!A:A,G253)</f>
        <v>0</v>
      </c>
    </row>
    <row r="254" spans="1:14" x14ac:dyDescent="0.25">
      <c r="A254">
        <v>1994</v>
      </c>
      <c r="B254" t="s">
        <v>187</v>
      </c>
      <c r="C254" t="s">
        <v>1068</v>
      </c>
      <c r="D254" t="s">
        <v>1069</v>
      </c>
      <c r="E254" t="s">
        <v>17</v>
      </c>
      <c r="F254" t="s">
        <v>1070</v>
      </c>
      <c r="G254" t="s">
        <v>1071</v>
      </c>
      <c r="H254">
        <v>17.96</v>
      </c>
      <c r="I254" t="s">
        <v>20</v>
      </c>
      <c r="J254" t="s">
        <v>21</v>
      </c>
      <c r="K254" t="s">
        <v>22</v>
      </c>
      <c r="L254" s="2" t="s">
        <v>1072</v>
      </c>
      <c r="M254">
        <f>COUNTIF(Wishlist!A:A,G254)</f>
        <v>0</v>
      </c>
      <c r="N254">
        <f>COUNTIF(Blacklist!A:A,G254)</f>
        <v>0</v>
      </c>
    </row>
    <row r="255" spans="1:14" x14ac:dyDescent="0.25">
      <c r="A255">
        <v>1994</v>
      </c>
      <c r="B255" t="s">
        <v>1073</v>
      </c>
      <c r="C255" t="s">
        <v>1058</v>
      </c>
      <c r="D255" t="s">
        <v>1074</v>
      </c>
      <c r="E255" t="s">
        <v>17</v>
      </c>
      <c r="F255" t="s">
        <v>1075</v>
      </c>
      <c r="G255" t="s">
        <v>1076</v>
      </c>
      <c r="H255">
        <v>71.959999999999994</v>
      </c>
      <c r="I255" t="s">
        <v>20</v>
      </c>
      <c r="J255" t="s">
        <v>226</v>
      </c>
      <c r="K255" t="s">
        <v>22</v>
      </c>
      <c r="L255" s="2" t="s">
        <v>1077</v>
      </c>
      <c r="M255">
        <f>COUNTIF(Wishlist!A:A,G255)</f>
        <v>0</v>
      </c>
      <c r="N255">
        <f>COUNTIF(Blacklist!A:A,G255)</f>
        <v>0</v>
      </c>
    </row>
    <row r="256" spans="1:14" x14ac:dyDescent="0.25">
      <c r="A256">
        <v>1994</v>
      </c>
      <c r="B256" t="s">
        <v>156</v>
      </c>
      <c r="C256" t="s">
        <v>1058</v>
      </c>
      <c r="D256" t="s">
        <v>1059</v>
      </c>
      <c r="E256" t="s">
        <v>17</v>
      </c>
      <c r="F256" t="s">
        <v>1078</v>
      </c>
      <c r="G256" t="s">
        <v>1079</v>
      </c>
      <c r="H256">
        <v>71.959999999999994</v>
      </c>
      <c r="I256" t="s">
        <v>20</v>
      </c>
      <c r="J256" t="s">
        <v>226</v>
      </c>
      <c r="K256" t="s">
        <v>22</v>
      </c>
      <c r="L256" s="2" t="s">
        <v>1080</v>
      </c>
      <c r="M256">
        <f>COUNTIF(Wishlist!A:A,G256)</f>
        <v>0</v>
      </c>
      <c r="N256">
        <f>COUNTIF(Blacklist!A:A,G256)</f>
        <v>0</v>
      </c>
    </row>
    <row r="257" spans="1:14" x14ac:dyDescent="0.25">
      <c r="A257">
        <v>1994</v>
      </c>
      <c r="B257" t="s">
        <v>156</v>
      </c>
      <c r="C257" t="s">
        <v>1058</v>
      </c>
      <c r="D257" t="s">
        <v>1059</v>
      </c>
      <c r="E257" t="s">
        <v>17</v>
      </c>
      <c r="F257" t="s">
        <v>1081</v>
      </c>
      <c r="G257" t="s">
        <v>1082</v>
      </c>
      <c r="H257">
        <v>80.95</v>
      </c>
      <c r="I257" t="s">
        <v>20</v>
      </c>
      <c r="J257" t="s">
        <v>226</v>
      </c>
      <c r="K257" t="s">
        <v>22</v>
      </c>
      <c r="L257" s="2" t="s">
        <v>1083</v>
      </c>
      <c r="M257">
        <f>COUNTIF(Wishlist!A:A,G257)</f>
        <v>0</v>
      </c>
      <c r="N257">
        <f>COUNTIF(Blacklist!A:A,G257)</f>
        <v>0</v>
      </c>
    </row>
    <row r="258" spans="1:14" x14ac:dyDescent="0.25">
      <c r="A258">
        <v>1995</v>
      </c>
      <c r="B258" t="s">
        <v>952</v>
      </c>
      <c r="C258" t="s">
        <v>157</v>
      </c>
      <c r="D258" t="s">
        <v>1084</v>
      </c>
      <c r="E258" t="s">
        <v>17</v>
      </c>
      <c r="G258" t="s">
        <v>1085</v>
      </c>
      <c r="H258">
        <v>11.65</v>
      </c>
      <c r="I258" t="s">
        <v>20</v>
      </c>
      <c r="J258" t="s">
        <v>21</v>
      </c>
      <c r="K258" t="s">
        <v>22</v>
      </c>
      <c r="L258" s="2" t="s">
        <v>1086</v>
      </c>
      <c r="M258">
        <f>COUNTIF(Wishlist!A:A,G258)</f>
        <v>1</v>
      </c>
      <c r="N258">
        <f>COUNTIF(Blacklist!A:A,G258)</f>
        <v>0</v>
      </c>
    </row>
    <row r="259" spans="1:14" x14ac:dyDescent="0.25">
      <c r="A259">
        <v>1995</v>
      </c>
      <c r="B259" t="s">
        <v>156</v>
      </c>
      <c r="C259" t="s">
        <v>157</v>
      </c>
      <c r="D259" t="s">
        <v>1087</v>
      </c>
      <c r="E259" t="s">
        <v>17</v>
      </c>
      <c r="G259" t="s">
        <v>1088</v>
      </c>
      <c r="H259">
        <v>49.95</v>
      </c>
      <c r="I259" t="s">
        <v>20</v>
      </c>
      <c r="J259" t="s">
        <v>169</v>
      </c>
      <c r="K259" t="s">
        <v>22</v>
      </c>
      <c r="L259" s="2" t="s">
        <v>1089</v>
      </c>
      <c r="M259">
        <f>COUNTIF(Wishlist!A:A,G259)</f>
        <v>1</v>
      </c>
      <c r="N259">
        <f>COUNTIF(Blacklist!A:A,G259)</f>
        <v>0</v>
      </c>
    </row>
    <row r="260" spans="1:14" x14ac:dyDescent="0.25">
      <c r="A260">
        <v>1995</v>
      </c>
      <c r="B260" t="s">
        <v>1090</v>
      </c>
      <c r="C260" t="s">
        <v>1091</v>
      </c>
      <c r="D260" t="s">
        <v>1092</v>
      </c>
      <c r="E260" t="s">
        <v>17</v>
      </c>
      <c r="F260" t="s">
        <v>1093</v>
      </c>
      <c r="G260" t="s">
        <v>1094</v>
      </c>
      <c r="H260">
        <v>69.95</v>
      </c>
      <c r="I260" t="s">
        <v>20</v>
      </c>
      <c r="J260" t="s">
        <v>251</v>
      </c>
      <c r="K260" t="s">
        <v>22</v>
      </c>
      <c r="L260" s="2" t="s">
        <v>1095</v>
      </c>
      <c r="M260">
        <f>COUNTIF(Wishlist!A:A,G260)</f>
        <v>0</v>
      </c>
      <c r="N260">
        <f>COUNTIF(Blacklist!A:A,G260)</f>
        <v>0</v>
      </c>
    </row>
    <row r="261" spans="1:14" x14ac:dyDescent="0.25">
      <c r="A261">
        <v>1996</v>
      </c>
      <c r="B261" t="s">
        <v>187</v>
      </c>
      <c r="C261" t="s">
        <v>1096</v>
      </c>
      <c r="D261" t="s">
        <v>1097</v>
      </c>
      <c r="E261" t="s">
        <v>17</v>
      </c>
      <c r="F261" t="s">
        <v>1098</v>
      </c>
      <c r="G261" t="s">
        <v>1099</v>
      </c>
      <c r="H261">
        <v>17.96</v>
      </c>
      <c r="I261" t="s">
        <v>20</v>
      </c>
      <c r="J261" t="s">
        <v>21</v>
      </c>
      <c r="K261" t="s">
        <v>22</v>
      </c>
      <c r="L261" s="2" t="s">
        <v>1100</v>
      </c>
      <c r="M261">
        <f>COUNTIF(Wishlist!A:A,G261)</f>
        <v>0</v>
      </c>
      <c r="N261">
        <f>COUNTIF(Blacklist!A:A,G261)</f>
        <v>0</v>
      </c>
    </row>
    <row r="262" spans="1:14" x14ac:dyDescent="0.25">
      <c r="A262">
        <v>1997</v>
      </c>
      <c r="B262" t="s">
        <v>1101</v>
      </c>
      <c r="C262" t="s">
        <v>162</v>
      </c>
      <c r="D262" t="s">
        <v>1102</v>
      </c>
      <c r="E262" t="s">
        <v>17</v>
      </c>
      <c r="G262" t="s">
        <v>1103</v>
      </c>
      <c r="H262">
        <v>11.65</v>
      </c>
      <c r="I262" t="s">
        <v>20</v>
      </c>
      <c r="J262" t="s">
        <v>21</v>
      </c>
      <c r="K262" t="s">
        <v>22</v>
      </c>
      <c r="L262" s="2" t="s">
        <v>1104</v>
      </c>
      <c r="M262">
        <f>COUNTIF(Wishlist!A:A,G262)</f>
        <v>1</v>
      </c>
      <c r="N262">
        <f>COUNTIF(Blacklist!A:A,G262)</f>
        <v>0</v>
      </c>
    </row>
    <row r="263" spans="1:14" x14ac:dyDescent="0.25">
      <c r="A263">
        <v>1998</v>
      </c>
      <c r="B263" t="s">
        <v>156</v>
      </c>
      <c r="C263" t="s">
        <v>162</v>
      </c>
      <c r="D263" t="s">
        <v>1105</v>
      </c>
      <c r="E263" t="s">
        <v>17</v>
      </c>
      <c r="F263" t="s">
        <v>1106</v>
      </c>
      <c r="G263" t="s">
        <v>1107</v>
      </c>
      <c r="H263">
        <v>49.95</v>
      </c>
      <c r="I263" t="s">
        <v>20</v>
      </c>
      <c r="J263" t="s">
        <v>169</v>
      </c>
      <c r="K263" t="s">
        <v>22</v>
      </c>
      <c r="L263" s="2" t="s">
        <v>1108</v>
      </c>
      <c r="M263">
        <f>COUNTIF(Wishlist!A:A,G263)</f>
        <v>0</v>
      </c>
      <c r="N263">
        <f>COUNTIF(Blacklist!A:A,G263)</f>
        <v>0</v>
      </c>
    </row>
    <row r="264" spans="1:14" x14ac:dyDescent="0.25">
      <c r="A264">
        <v>1998</v>
      </c>
      <c r="B264" t="s">
        <v>156</v>
      </c>
      <c r="C264" t="s">
        <v>162</v>
      </c>
      <c r="D264" t="s">
        <v>1105</v>
      </c>
      <c r="E264" t="s">
        <v>17</v>
      </c>
      <c r="G264" t="s">
        <v>1109</v>
      </c>
      <c r="H264">
        <v>13.45</v>
      </c>
      <c r="I264" t="s">
        <v>20</v>
      </c>
      <c r="J264" t="s">
        <v>21</v>
      </c>
      <c r="K264" t="s">
        <v>22</v>
      </c>
      <c r="L264" s="2" t="s">
        <v>1110</v>
      </c>
      <c r="M264">
        <f>COUNTIF(Wishlist!A:A,G264)</f>
        <v>1</v>
      </c>
      <c r="N264">
        <f>COUNTIF(Blacklist!A:A,G264)</f>
        <v>0</v>
      </c>
    </row>
    <row r="265" spans="1:14" x14ac:dyDescent="0.25">
      <c r="A265">
        <v>1998</v>
      </c>
      <c r="B265" t="s">
        <v>1051</v>
      </c>
      <c r="C265" t="s">
        <v>1111</v>
      </c>
      <c r="D265" t="s">
        <v>1112</v>
      </c>
      <c r="E265" t="s">
        <v>17</v>
      </c>
      <c r="F265" t="s">
        <v>1113</v>
      </c>
      <c r="G265" t="s">
        <v>1114</v>
      </c>
      <c r="H265">
        <v>80.95</v>
      </c>
      <c r="I265" t="s">
        <v>20</v>
      </c>
      <c r="J265" t="s">
        <v>226</v>
      </c>
      <c r="K265" t="s">
        <v>22</v>
      </c>
      <c r="L265" s="2" t="s">
        <v>1115</v>
      </c>
      <c r="M265">
        <f>COUNTIF(Wishlist!A:A,G265)</f>
        <v>1</v>
      </c>
      <c r="N265">
        <f>COUNTIF(Blacklist!A:A,G265)</f>
        <v>0</v>
      </c>
    </row>
    <row r="266" spans="1:14" x14ac:dyDescent="0.25">
      <c r="A266">
        <v>1999</v>
      </c>
      <c r="B266" t="s">
        <v>1116</v>
      </c>
      <c r="C266" t="s">
        <v>162</v>
      </c>
      <c r="D266" t="s">
        <v>163</v>
      </c>
      <c r="E266" t="s">
        <v>17</v>
      </c>
      <c r="G266" t="s">
        <v>1117</v>
      </c>
      <c r="H266">
        <v>8.9499999999999993</v>
      </c>
      <c r="I266" t="s">
        <v>20</v>
      </c>
      <c r="J266" t="s">
        <v>21</v>
      </c>
      <c r="K266" t="s">
        <v>22</v>
      </c>
      <c r="L266" s="2" t="s">
        <v>1118</v>
      </c>
      <c r="M266">
        <f>COUNTIF(Wishlist!A:A,G266)</f>
        <v>0</v>
      </c>
      <c r="N266">
        <f>COUNTIF(Blacklist!A:A,G266)</f>
        <v>0</v>
      </c>
    </row>
    <row r="267" spans="1:14" x14ac:dyDescent="0.25">
      <c r="A267">
        <v>1999</v>
      </c>
      <c r="B267" t="s">
        <v>1116</v>
      </c>
      <c r="C267" t="s">
        <v>162</v>
      </c>
      <c r="D267" t="s">
        <v>163</v>
      </c>
      <c r="E267" t="s">
        <v>17</v>
      </c>
      <c r="G267" t="s">
        <v>1119</v>
      </c>
      <c r="H267">
        <v>17.96</v>
      </c>
      <c r="I267" t="s">
        <v>20</v>
      </c>
      <c r="J267" t="s">
        <v>34</v>
      </c>
      <c r="K267" t="s">
        <v>22</v>
      </c>
      <c r="L267" s="2" t="s">
        <v>1120</v>
      </c>
      <c r="M267">
        <f>COUNTIF(Wishlist!A:A,G267)</f>
        <v>0</v>
      </c>
      <c r="N267">
        <f>COUNTIF(Blacklist!A:A,G267)</f>
        <v>0</v>
      </c>
    </row>
    <row r="268" spans="1:14" x14ac:dyDescent="0.25">
      <c r="A268">
        <v>2000</v>
      </c>
      <c r="B268" t="s">
        <v>1121</v>
      </c>
      <c r="C268" t="s">
        <v>1122</v>
      </c>
      <c r="D268" t="s">
        <v>1123</v>
      </c>
      <c r="E268" t="s">
        <v>17</v>
      </c>
      <c r="G268" t="s">
        <v>1124</v>
      </c>
      <c r="H268">
        <v>17.96</v>
      </c>
      <c r="I268" t="s">
        <v>20</v>
      </c>
      <c r="J268" t="s">
        <v>21</v>
      </c>
      <c r="K268" t="s">
        <v>22</v>
      </c>
      <c r="L268" s="2" t="s">
        <v>1125</v>
      </c>
      <c r="M268">
        <f>COUNTIF(Wishlist!A:A,G268)</f>
        <v>1</v>
      </c>
      <c r="N268">
        <f>COUNTIF(Blacklist!A:A,G268)</f>
        <v>0</v>
      </c>
    </row>
    <row r="269" spans="1:14" x14ac:dyDescent="0.25">
      <c r="A269">
        <v>2000</v>
      </c>
      <c r="B269" t="s">
        <v>1126</v>
      </c>
      <c r="C269" t="s">
        <v>1122</v>
      </c>
      <c r="D269" t="s">
        <v>1127</v>
      </c>
      <c r="E269" t="s">
        <v>17</v>
      </c>
      <c r="F269" t="s">
        <v>1128</v>
      </c>
      <c r="G269" t="s">
        <v>1129</v>
      </c>
      <c r="H269">
        <v>7.16</v>
      </c>
      <c r="I269" t="s">
        <v>20</v>
      </c>
      <c r="J269" t="s">
        <v>21</v>
      </c>
      <c r="K269" t="s">
        <v>22</v>
      </c>
      <c r="L269" s="2" t="s">
        <v>1130</v>
      </c>
      <c r="M269">
        <f>COUNTIF(Wishlist!A:A,G269)</f>
        <v>1</v>
      </c>
      <c r="N269">
        <f>COUNTIF(Blacklist!A:A,G269)</f>
        <v>0</v>
      </c>
    </row>
    <row r="270" spans="1:14" x14ac:dyDescent="0.25">
      <c r="A270">
        <v>2001</v>
      </c>
      <c r="B270" t="s">
        <v>1131</v>
      </c>
      <c r="C270" t="s">
        <v>1132</v>
      </c>
      <c r="D270" t="s">
        <v>1133</v>
      </c>
      <c r="E270" t="s">
        <v>17</v>
      </c>
      <c r="F270" t="s">
        <v>1134</v>
      </c>
      <c r="G270" t="s">
        <v>1135</v>
      </c>
      <c r="H270">
        <v>62.96</v>
      </c>
      <c r="I270" t="s">
        <v>20</v>
      </c>
      <c r="J270" t="s">
        <v>226</v>
      </c>
      <c r="K270" t="s">
        <v>22</v>
      </c>
      <c r="L270" s="2" t="s">
        <v>1136</v>
      </c>
      <c r="M270">
        <f>COUNTIF(Wishlist!A:A,G270)</f>
        <v>0</v>
      </c>
      <c r="N270">
        <f>COUNTIF(Blacklist!A:A,G270)</f>
        <v>0</v>
      </c>
    </row>
    <row r="271" spans="1:14" x14ac:dyDescent="0.25">
      <c r="A271">
        <v>2001</v>
      </c>
      <c r="B271" t="s">
        <v>1131</v>
      </c>
      <c r="C271" t="s">
        <v>1132</v>
      </c>
      <c r="D271" t="s">
        <v>1137</v>
      </c>
      <c r="E271" t="s">
        <v>17</v>
      </c>
      <c r="F271" t="s">
        <v>1138</v>
      </c>
      <c r="G271" t="s">
        <v>1139</v>
      </c>
      <c r="H271">
        <v>62.96</v>
      </c>
      <c r="I271" t="s">
        <v>20</v>
      </c>
      <c r="J271" t="s">
        <v>226</v>
      </c>
      <c r="K271" t="s">
        <v>22</v>
      </c>
      <c r="L271" s="2" t="s">
        <v>1140</v>
      </c>
      <c r="M271">
        <f>COUNTIF(Wishlist!A:A,G271)</f>
        <v>0</v>
      </c>
      <c r="N271">
        <f>COUNTIF(Blacklist!A:A,G271)</f>
        <v>0</v>
      </c>
    </row>
    <row r="272" spans="1:14" x14ac:dyDescent="0.25">
      <c r="A272">
        <v>2001</v>
      </c>
      <c r="B272" t="s">
        <v>1141</v>
      </c>
      <c r="C272" t="s">
        <v>1142</v>
      </c>
      <c r="D272" t="s">
        <v>1143</v>
      </c>
      <c r="E272" t="s">
        <v>17</v>
      </c>
      <c r="F272" t="s">
        <v>1144</v>
      </c>
      <c r="G272" t="s">
        <v>1145</v>
      </c>
      <c r="H272">
        <v>17.96</v>
      </c>
      <c r="I272" t="s">
        <v>20</v>
      </c>
      <c r="J272" t="s">
        <v>21</v>
      </c>
      <c r="K272" t="s">
        <v>22</v>
      </c>
      <c r="L272" s="2" t="s">
        <v>1146</v>
      </c>
      <c r="M272">
        <f>COUNTIF(Wishlist!A:A,G272)</f>
        <v>1</v>
      </c>
      <c r="N272">
        <f>COUNTIF(Blacklist!A:A,G272)</f>
        <v>0</v>
      </c>
    </row>
    <row r="273" spans="1:14" x14ac:dyDescent="0.25">
      <c r="A273">
        <v>2003</v>
      </c>
      <c r="B273" t="s">
        <v>1147</v>
      </c>
      <c r="D273" t="s">
        <v>1148</v>
      </c>
      <c r="G273" t="s">
        <v>1149</v>
      </c>
      <c r="H273">
        <v>35.950000000000003</v>
      </c>
      <c r="I273" t="s">
        <v>20</v>
      </c>
      <c r="J273" t="s">
        <v>226</v>
      </c>
      <c r="K273" t="s">
        <v>22</v>
      </c>
      <c r="L273" s="2" t="s">
        <v>1150</v>
      </c>
      <c r="M273">
        <f>COUNTIF(Wishlist!A:A,G273)</f>
        <v>0</v>
      </c>
      <c r="N273">
        <f>COUNTIF(Blacklist!A:A,G273)</f>
        <v>0</v>
      </c>
    </row>
    <row r="274" spans="1:14" x14ac:dyDescent="0.25">
      <c r="A274">
        <v>2003</v>
      </c>
      <c r="B274" t="s">
        <v>1151</v>
      </c>
      <c r="C274" t="s">
        <v>1142</v>
      </c>
      <c r="D274" t="s">
        <v>1152</v>
      </c>
      <c r="E274" t="s">
        <v>17</v>
      </c>
      <c r="G274" t="s">
        <v>1153</v>
      </c>
      <c r="H274">
        <v>17.96</v>
      </c>
      <c r="I274" t="s">
        <v>20</v>
      </c>
      <c r="J274" t="s">
        <v>21</v>
      </c>
      <c r="K274" t="s">
        <v>22</v>
      </c>
      <c r="L274" s="2" t="s">
        <v>1154</v>
      </c>
      <c r="M274">
        <f>COUNTIF(Wishlist!A:A,G274)</f>
        <v>0</v>
      </c>
      <c r="N274">
        <f>COUNTIF(Blacklist!A:A,G274)</f>
        <v>0</v>
      </c>
    </row>
    <row r="275" spans="1:14" x14ac:dyDescent="0.25">
      <c r="A275">
        <v>2003</v>
      </c>
      <c r="B275" t="s">
        <v>1155</v>
      </c>
      <c r="D275" t="s">
        <v>1156</v>
      </c>
      <c r="G275" t="s">
        <v>1157</v>
      </c>
      <c r="H275">
        <v>26.95</v>
      </c>
      <c r="I275" t="s">
        <v>20</v>
      </c>
      <c r="J275" t="s">
        <v>226</v>
      </c>
      <c r="K275" t="s">
        <v>22</v>
      </c>
      <c r="L275" s="2" t="s">
        <v>1158</v>
      </c>
      <c r="M275">
        <f>COUNTIF(Wishlist!A:A,G275)</f>
        <v>0</v>
      </c>
      <c r="N275">
        <f>COUNTIF(Blacklist!A:A,G275)</f>
        <v>0</v>
      </c>
    </row>
    <row r="276" spans="1:14" x14ac:dyDescent="0.25">
      <c r="A276">
        <v>2004</v>
      </c>
      <c r="B276" t="s">
        <v>1159</v>
      </c>
      <c r="C276" t="s">
        <v>1160</v>
      </c>
      <c r="D276" t="s">
        <v>1161</v>
      </c>
      <c r="E276" t="s">
        <v>17</v>
      </c>
      <c r="F276" t="s">
        <v>1162</v>
      </c>
      <c r="G276" t="s">
        <v>1163</v>
      </c>
      <c r="H276">
        <v>13.45</v>
      </c>
      <c r="I276" t="s">
        <v>20</v>
      </c>
      <c r="J276" t="s">
        <v>21</v>
      </c>
      <c r="K276" t="s">
        <v>22</v>
      </c>
      <c r="L276" s="2" t="s">
        <v>1164</v>
      </c>
      <c r="M276">
        <f>COUNTIF(Wishlist!A:A,G276)</f>
        <v>0</v>
      </c>
      <c r="N276">
        <f>COUNTIF(Blacklist!A:A,G276)</f>
        <v>0</v>
      </c>
    </row>
    <row r="277" spans="1:14" x14ac:dyDescent="0.25">
      <c r="A277">
        <v>2004</v>
      </c>
      <c r="B277" t="s">
        <v>1165</v>
      </c>
      <c r="C277" t="s">
        <v>1166</v>
      </c>
      <c r="D277" t="s">
        <v>1167</v>
      </c>
      <c r="E277" t="s">
        <v>17</v>
      </c>
      <c r="G277" t="s">
        <v>1168</v>
      </c>
      <c r="H277">
        <v>13.45</v>
      </c>
      <c r="I277" t="s">
        <v>20</v>
      </c>
      <c r="J277" t="s">
        <v>21</v>
      </c>
      <c r="K277" t="s">
        <v>22</v>
      </c>
      <c r="L277" s="2" t="s">
        <v>1169</v>
      </c>
      <c r="M277">
        <f>COUNTIF(Wishlist!A:A,G277)</f>
        <v>1</v>
      </c>
      <c r="N277">
        <f>COUNTIF(Blacklist!A:A,G277)</f>
        <v>0</v>
      </c>
    </row>
    <row r="278" spans="1:14" x14ac:dyDescent="0.25">
      <c r="A278">
        <v>2004</v>
      </c>
      <c r="B278" t="s">
        <v>187</v>
      </c>
      <c r="C278" t="s">
        <v>162</v>
      </c>
      <c r="D278" t="s">
        <v>183</v>
      </c>
      <c r="E278" t="s">
        <v>17</v>
      </c>
      <c r="G278" t="s">
        <v>1170</v>
      </c>
      <c r="H278">
        <v>17.96</v>
      </c>
      <c r="I278" t="s">
        <v>20</v>
      </c>
      <c r="J278" t="s">
        <v>21</v>
      </c>
      <c r="K278" t="s">
        <v>22</v>
      </c>
      <c r="L278" s="2" t="s">
        <v>1171</v>
      </c>
      <c r="M278">
        <f>COUNTIF(Wishlist!A:A,G278)</f>
        <v>1</v>
      </c>
      <c r="N278">
        <f>COUNTIF(Blacklist!A:A,G278)</f>
        <v>0</v>
      </c>
    </row>
    <row r="279" spans="1:14" x14ac:dyDescent="0.25">
      <c r="A279">
        <v>2004</v>
      </c>
      <c r="B279" t="s">
        <v>1159</v>
      </c>
      <c r="C279" t="s">
        <v>1160</v>
      </c>
      <c r="D279" t="s">
        <v>1172</v>
      </c>
      <c r="E279" t="s">
        <v>17</v>
      </c>
      <c r="G279" t="s">
        <v>1173</v>
      </c>
      <c r="H279">
        <v>17.96</v>
      </c>
      <c r="I279" t="s">
        <v>20</v>
      </c>
      <c r="J279" t="s">
        <v>21</v>
      </c>
      <c r="K279" t="s">
        <v>22</v>
      </c>
      <c r="L279" s="2" t="s">
        <v>1174</v>
      </c>
      <c r="M279">
        <f>COUNTIF(Wishlist!A:A,G279)</f>
        <v>1</v>
      </c>
      <c r="N279">
        <f>COUNTIF(Blacklist!A:A,G279)</f>
        <v>0</v>
      </c>
    </row>
    <row r="280" spans="1:14" x14ac:dyDescent="0.25">
      <c r="A280">
        <v>2004</v>
      </c>
      <c r="B280" t="s">
        <v>1147</v>
      </c>
      <c r="C280" t="s">
        <v>1175</v>
      </c>
      <c r="D280" t="s">
        <v>1176</v>
      </c>
      <c r="F280" t="s">
        <v>1177</v>
      </c>
      <c r="G280" t="s">
        <v>1178</v>
      </c>
      <c r="H280">
        <v>26.95</v>
      </c>
      <c r="I280" t="s">
        <v>20</v>
      </c>
      <c r="J280" t="s">
        <v>226</v>
      </c>
      <c r="K280" t="s">
        <v>22</v>
      </c>
      <c r="L280" s="2" t="s">
        <v>1179</v>
      </c>
      <c r="M280">
        <f>COUNTIF(Wishlist!A:A,G280)</f>
        <v>0</v>
      </c>
      <c r="N280">
        <f>COUNTIF(Blacklist!A:A,G280)</f>
        <v>0</v>
      </c>
    </row>
    <row r="281" spans="1:14" x14ac:dyDescent="0.25">
      <c r="A281">
        <v>2004</v>
      </c>
      <c r="B281" t="s">
        <v>1147</v>
      </c>
      <c r="D281" t="s">
        <v>1180</v>
      </c>
      <c r="F281" t="s">
        <v>1181</v>
      </c>
      <c r="G281" t="s">
        <v>1182</v>
      </c>
      <c r="H281">
        <v>35.950000000000003</v>
      </c>
      <c r="I281" t="s">
        <v>20</v>
      </c>
      <c r="J281" t="s">
        <v>226</v>
      </c>
      <c r="K281" t="s">
        <v>22</v>
      </c>
      <c r="L281" s="2" t="s">
        <v>1183</v>
      </c>
      <c r="M281">
        <f>COUNTIF(Wishlist!A:A,G281)</f>
        <v>0</v>
      </c>
      <c r="N281">
        <f>COUNTIF(Blacklist!A:A,G281)</f>
        <v>0</v>
      </c>
    </row>
    <row r="282" spans="1:14" x14ac:dyDescent="0.25">
      <c r="A282">
        <v>2005</v>
      </c>
      <c r="B282" t="s">
        <v>156</v>
      </c>
      <c r="C282" t="s">
        <v>162</v>
      </c>
      <c r="D282" t="s">
        <v>1184</v>
      </c>
      <c r="E282" t="s">
        <v>17</v>
      </c>
      <c r="F282" t="s">
        <v>1185</v>
      </c>
      <c r="G282" t="s">
        <v>1186</v>
      </c>
      <c r="H282">
        <v>49.95</v>
      </c>
      <c r="I282" t="s">
        <v>20</v>
      </c>
      <c r="J282" t="s">
        <v>169</v>
      </c>
      <c r="K282" t="s">
        <v>22</v>
      </c>
      <c r="L282" s="2" t="s">
        <v>1187</v>
      </c>
      <c r="M282">
        <f>COUNTIF(Wishlist!A:A,G282)</f>
        <v>1</v>
      </c>
      <c r="N282">
        <f>COUNTIF(Blacklist!A:A,G282)</f>
        <v>0</v>
      </c>
    </row>
    <row r="283" spans="1:14" x14ac:dyDescent="0.25">
      <c r="A283">
        <v>2005</v>
      </c>
      <c r="B283" t="s">
        <v>187</v>
      </c>
      <c r="C283" t="s">
        <v>162</v>
      </c>
      <c r="D283" t="s">
        <v>1184</v>
      </c>
      <c r="E283" t="s">
        <v>17</v>
      </c>
      <c r="G283" t="s">
        <v>1188</v>
      </c>
      <c r="H283">
        <v>11.65</v>
      </c>
      <c r="I283" t="s">
        <v>20</v>
      </c>
      <c r="J283" t="s">
        <v>21</v>
      </c>
      <c r="K283" t="s">
        <v>22</v>
      </c>
      <c r="L283" s="2" t="s">
        <v>1189</v>
      </c>
      <c r="M283">
        <f>COUNTIF(Wishlist!A:A,G283)</f>
        <v>1</v>
      </c>
      <c r="N283">
        <f>COUNTIF(Blacklist!A:A,G283)</f>
        <v>0</v>
      </c>
    </row>
    <row r="284" spans="1:14" x14ac:dyDescent="0.25">
      <c r="A284">
        <v>2006</v>
      </c>
      <c r="B284" t="s">
        <v>187</v>
      </c>
      <c r="C284" t="s">
        <v>1190</v>
      </c>
      <c r="D284" t="s">
        <v>1191</v>
      </c>
      <c r="E284" t="s">
        <v>17</v>
      </c>
      <c r="F284" t="s">
        <v>1192</v>
      </c>
      <c r="G284" t="s">
        <v>1193</v>
      </c>
      <c r="H284">
        <v>7.16</v>
      </c>
      <c r="I284" t="s">
        <v>20</v>
      </c>
      <c r="J284" t="s">
        <v>21</v>
      </c>
      <c r="K284" t="s">
        <v>22</v>
      </c>
      <c r="L284" s="2" t="s">
        <v>1194</v>
      </c>
      <c r="M284">
        <f>COUNTIF(Wishlist!A:A,G284)</f>
        <v>1</v>
      </c>
      <c r="N284">
        <f>COUNTIF(Blacklist!A:A,G284)</f>
        <v>0</v>
      </c>
    </row>
    <row r="285" spans="1:14" x14ac:dyDescent="0.25">
      <c r="A285">
        <v>2006</v>
      </c>
      <c r="B285" t="s">
        <v>1159</v>
      </c>
      <c r="C285" t="s">
        <v>162</v>
      </c>
      <c r="D285" t="s">
        <v>1195</v>
      </c>
      <c r="E285" t="s">
        <v>17</v>
      </c>
      <c r="G285" t="s">
        <v>1196</v>
      </c>
      <c r="H285">
        <v>11.65</v>
      </c>
      <c r="I285" t="s">
        <v>20</v>
      </c>
      <c r="J285" t="s">
        <v>21</v>
      </c>
      <c r="K285" t="s">
        <v>22</v>
      </c>
      <c r="L285" s="2" t="s">
        <v>1197</v>
      </c>
      <c r="M285">
        <f>COUNTIF(Wishlist!A:A,G285)</f>
        <v>1</v>
      </c>
      <c r="N285">
        <f>COUNTIF(Blacklist!A:A,G285)</f>
        <v>0</v>
      </c>
    </row>
    <row r="286" spans="1:14" x14ac:dyDescent="0.25">
      <c r="A286">
        <v>2006</v>
      </c>
      <c r="B286" t="s">
        <v>1198</v>
      </c>
      <c r="C286" t="s">
        <v>1199</v>
      </c>
      <c r="D286" t="s">
        <v>1191</v>
      </c>
      <c r="E286" t="s">
        <v>17</v>
      </c>
      <c r="G286" t="s">
        <v>1200</v>
      </c>
      <c r="H286">
        <v>17.96</v>
      </c>
      <c r="I286" t="s">
        <v>20</v>
      </c>
      <c r="J286" t="s">
        <v>21</v>
      </c>
      <c r="K286" t="s">
        <v>22</v>
      </c>
      <c r="L286" s="2" t="s">
        <v>1201</v>
      </c>
      <c r="M286">
        <f>COUNTIF(Wishlist!A:A,G286)</f>
        <v>1</v>
      </c>
      <c r="N286">
        <f>COUNTIF(Blacklist!A:A,G286)</f>
        <v>0</v>
      </c>
    </row>
    <row r="287" spans="1:14" x14ac:dyDescent="0.25">
      <c r="A287">
        <v>2006</v>
      </c>
      <c r="B287" t="s">
        <v>1159</v>
      </c>
      <c r="C287" t="s">
        <v>162</v>
      </c>
      <c r="D287" t="s">
        <v>1195</v>
      </c>
      <c r="E287" t="s">
        <v>17</v>
      </c>
      <c r="G287" t="s">
        <v>1202</v>
      </c>
      <c r="H287">
        <v>22.45</v>
      </c>
      <c r="I287" t="s">
        <v>20</v>
      </c>
      <c r="J287" t="s">
        <v>21</v>
      </c>
      <c r="K287" t="s">
        <v>22</v>
      </c>
      <c r="L287" s="2" t="s">
        <v>1203</v>
      </c>
      <c r="M287">
        <f>COUNTIF(Wishlist!A:A,G287)</f>
        <v>1</v>
      </c>
      <c r="N287">
        <f>COUNTIF(Blacklist!A:A,G287)</f>
        <v>0</v>
      </c>
    </row>
    <row r="288" spans="1:14" x14ac:dyDescent="0.25">
      <c r="A288">
        <v>2006</v>
      </c>
      <c r="B288" t="s">
        <v>156</v>
      </c>
      <c r="C288" t="s">
        <v>162</v>
      </c>
      <c r="D288" t="s">
        <v>1195</v>
      </c>
      <c r="E288" t="s">
        <v>17</v>
      </c>
      <c r="F288" t="s">
        <v>1204</v>
      </c>
      <c r="G288" t="s">
        <v>1205</v>
      </c>
      <c r="H288">
        <v>49.95</v>
      </c>
      <c r="I288" t="s">
        <v>20</v>
      </c>
      <c r="J288" t="s">
        <v>169</v>
      </c>
      <c r="K288" t="s">
        <v>22</v>
      </c>
      <c r="L288" s="2" t="s">
        <v>1206</v>
      </c>
      <c r="M288">
        <f>COUNTIF(Wishlist!A:A,G288)</f>
        <v>1</v>
      </c>
      <c r="N288">
        <f>COUNTIF(Blacklist!A:A,G288)</f>
        <v>0</v>
      </c>
    </row>
    <row r="289" spans="1:14" x14ac:dyDescent="0.25">
      <c r="A289">
        <v>2008</v>
      </c>
      <c r="B289" t="s">
        <v>1207</v>
      </c>
      <c r="C289" t="s">
        <v>15</v>
      </c>
      <c r="D289" t="s">
        <v>1208</v>
      </c>
      <c r="E289" t="s">
        <v>17</v>
      </c>
      <c r="G289" t="s">
        <v>1209</v>
      </c>
      <c r="H289">
        <v>11.65</v>
      </c>
      <c r="I289" t="s">
        <v>20</v>
      </c>
      <c r="J289" t="s">
        <v>21</v>
      </c>
      <c r="K289" t="s">
        <v>22</v>
      </c>
      <c r="L289" s="2" t="s">
        <v>1210</v>
      </c>
      <c r="M289">
        <f>COUNTIF(Wishlist!A:A,G289)</f>
        <v>1</v>
      </c>
      <c r="N289">
        <f>COUNTIF(Blacklist!A:A,G289)</f>
        <v>0</v>
      </c>
    </row>
    <row r="290" spans="1:14" x14ac:dyDescent="0.25">
      <c r="A290">
        <v>2008</v>
      </c>
      <c r="B290" t="s">
        <v>1211</v>
      </c>
      <c r="C290" t="s">
        <v>1212</v>
      </c>
      <c r="D290" t="s">
        <v>1213</v>
      </c>
      <c r="E290" t="s">
        <v>17</v>
      </c>
      <c r="G290" t="s">
        <v>1214</v>
      </c>
      <c r="H290">
        <v>17.96</v>
      </c>
      <c r="I290" t="s">
        <v>20</v>
      </c>
      <c r="J290" t="s">
        <v>21</v>
      </c>
      <c r="K290" t="s">
        <v>22</v>
      </c>
      <c r="L290" s="2" t="s">
        <v>1215</v>
      </c>
      <c r="M290">
        <f>COUNTIF(Wishlist!A:A,G290)</f>
        <v>1</v>
      </c>
      <c r="N290">
        <f>COUNTIF(Blacklist!A:A,G290)</f>
        <v>0</v>
      </c>
    </row>
    <row r="291" spans="1:14" x14ac:dyDescent="0.25">
      <c r="A291">
        <v>2008</v>
      </c>
      <c r="B291" t="s">
        <v>193</v>
      </c>
      <c r="C291" t="s">
        <v>1216</v>
      </c>
      <c r="D291" t="s">
        <v>1217</v>
      </c>
      <c r="E291" t="s">
        <v>17</v>
      </c>
      <c r="F291" t="s">
        <v>1218</v>
      </c>
      <c r="G291" t="s">
        <v>1219</v>
      </c>
      <c r="H291">
        <v>17.96</v>
      </c>
      <c r="I291" t="s">
        <v>20</v>
      </c>
      <c r="J291" t="s">
        <v>21</v>
      </c>
      <c r="K291" t="s">
        <v>22</v>
      </c>
      <c r="L291" s="2" t="s">
        <v>1220</v>
      </c>
      <c r="M291">
        <f>COUNTIF(Wishlist!A:A,G291)</f>
        <v>0</v>
      </c>
      <c r="N291">
        <f>COUNTIF(Blacklist!A:A,G291)</f>
        <v>0</v>
      </c>
    </row>
    <row r="292" spans="1:14" x14ac:dyDescent="0.25">
      <c r="A292">
        <v>2009</v>
      </c>
      <c r="B292" t="s">
        <v>1221</v>
      </c>
      <c r="C292" t="s">
        <v>162</v>
      </c>
      <c r="D292" t="s">
        <v>1222</v>
      </c>
      <c r="E292" t="s">
        <v>17</v>
      </c>
      <c r="G292" t="s">
        <v>1223</v>
      </c>
      <c r="H292">
        <v>35.950000000000003</v>
      </c>
      <c r="I292" t="s">
        <v>20</v>
      </c>
      <c r="J292" t="s">
        <v>21</v>
      </c>
      <c r="K292" t="s">
        <v>22</v>
      </c>
      <c r="L292" s="2" t="s">
        <v>1224</v>
      </c>
      <c r="M292">
        <f>COUNTIF(Wishlist!A:A,G292)</f>
        <v>1</v>
      </c>
      <c r="N292">
        <f>COUNTIF(Blacklist!A:A,G292)</f>
        <v>0</v>
      </c>
    </row>
    <row r="293" spans="1:14" x14ac:dyDescent="0.25">
      <c r="A293">
        <v>2010</v>
      </c>
      <c r="B293" t="s">
        <v>1225</v>
      </c>
      <c r="C293" t="s">
        <v>1226</v>
      </c>
      <c r="D293" t="s">
        <v>1227</v>
      </c>
      <c r="E293" t="s">
        <v>17</v>
      </c>
      <c r="G293" t="s">
        <v>1228</v>
      </c>
      <c r="H293">
        <v>17.96</v>
      </c>
      <c r="I293" t="s">
        <v>20</v>
      </c>
      <c r="J293" t="s">
        <v>21</v>
      </c>
      <c r="K293" t="s">
        <v>22</v>
      </c>
      <c r="L293" s="2" t="s">
        <v>1229</v>
      </c>
      <c r="M293">
        <f>COUNTIF(Wishlist!A:A,G293)</f>
        <v>1</v>
      </c>
      <c r="N293">
        <f>COUNTIF(Blacklist!A:A,G293)</f>
        <v>0</v>
      </c>
    </row>
    <row r="294" spans="1:14" x14ac:dyDescent="0.25">
      <c r="A294">
        <v>2010</v>
      </c>
      <c r="B294" t="s">
        <v>1230</v>
      </c>
      <c r="C294" t="s">
        <v>1231</v>
      </c>
      <c r="D294" t="s">
        <v>1232</v>
      </c>
      <c r="E294" t="s">
        <v>17</v>
      </c>
      <c r="F294" t="s">
        <v>1233</v>
      </c>
      <c r="G294" t="s">
        <v>1234</v>
      </c>
      <c r="H294">
        <v>35.950000000000003</v>
      </c>
      <c r="I294" t="s">
        <v>20</v>
      </c>
      <c r="J294" t="s">
        <v>226</v>
      </c>
      <c r="K294" t="s">
        <v>22</v>
      </c>
      <c r="L294" s="2" t="s">
        <v>1235</v>
      </c>
      <c r="M294">
        <f>COUNTIF(Wishlist!A:A,G294)</f>
        <v>0</v>
      </c>
      <c r="N294">
        <f>COUNTIF(Blacklist!A:A,G294)</f>
        <v>0</v>
      </c>
    </row>
    <row r="295" spans="1:14" x14ac:dyDescent="0.25">
      <c r="A295">
        <v>2011</v>
      </c>
      <c r="B295" t="s">
        <v>1225</v>
      </c>
      <c r="C295" t="s">
        <v>1236</v>
      </c>
      <c r="D295" t="s">
        <v>1237</v>
      </c>
      <c r="E295" t="s">
        <v>17</v>
      </c>
      <c r="F295" t="s">
        <v>1238</v>
      </c>
      <c r="G295" t="s">
        <v>1239</v>
      </c>
      <c r="H295">
        <v>17.96</v>
      </c>
      <c r="I295" t="s">
        <v>20</v>
      </c>
      <c r="J295" t="s">
        <v>21</v>
      </c>
      <c r="K295" t="s">
        <v>22</v>
      </c>
      <c r="L295" s="2" t="s">
        <v>1240</v>
      </c>
      <c r="M295">
        <f>COUNTIF(Wishlist!A:A,G295)</f>
        <v>1</v>
      </c>
      <c r="N295">
        <f>COUNTIF(Blacklist!A:A,G295)</f>
        <v>0</v>
      </c>
    </row>
    <row r="296" spans="1:14" x14ac:dyDescent="0.25">
      <c r="A296">
        <v>2012</v>
      </c>
      <c r="B296" t="s">
        <v>1241</v>
      </c>
      <c r="C296" t="s">
        <v>1242</v>
      </c>
      <c r="D296" t="s">
        <v>1243</v>
      </c>
      <c r="E296" t="s">
        <v>17</v>
      </c>
      <c r="G296" t="s">
        <v>1244</v>
      </c>
      <c r="H296">
        <v>13.45</v>
      </c>
      <c r="I296" t="s">
        <v>20</v>
      </c>
      <c r="J296" t="s">
        <v>21</v>
      </c>
      <c r="K296" t="s">
        <v>22</v>
      </c>
      <c r="L296" s="2" t="s">
        <v>1245</v>
      </c>
      <c r="M296">
        <f>COUNTIF(Wishlist!A:A,G296)</f>
        <v>1</v>
      </c>
      <c r="N296">
        <f>COUNTIF(Blacklist!A:A,G296)</f>
        <v>0</v>
      </c>
    </row>
    <row r="297" spans="1:14" x14ac:dyDescent="0.25">
      <c r="A297">
        <v>2014</v>
      </c>
      <c r="B297" t="s">
        <v>1147</v>
      </c>
      <c r="C297" t="s">
        <v>1246</v>
      </c>
      <c r="D297" t="s">
        <v>1247</v>
      </c>
      <c r="E297" t="s">
        <v>17</v>
      </c>
      <c r="F297" t="s">
        <v>1248</v>
      </c>
      <c r="G297" t="s">
        <v>1249</v>
      </c>
      <c r="H297">
        <v>17.96</v>
      </c>
      <c r="I297" t="s">
        <v>20</v>
      </c>
      <c r="J297" t="s">
        <v>21</v>
      </c>
      <c r="K297" t="s">
        <v>22</v>
      </c>
      <c r="L297" s="2" t="s">
        <v>1250</v>
      </c>
      <c r="M297">
        <f>COUNTIF(Wishlist!A:A,G297)</f>
        <v>1</v>
      </c>
      <c r="N297">
        <f>COUNTIF(Blacklist!A:A,G297)</f>
        <v>0</v>
      </c>
    </row>
    <row r="298" spans="1:14" x14ac:dyDescent="0.25">
      <c r="A298">
        <v>2014</v>
      </c>
      <c r="B298" t="s">
        <v>1251</v>
      </c>
      <c r="C298" t="s">
        <v>1252</v>
      </c>
      <c r="D298" t="s">
        <v>1253</v>
      </c>
      <c r="E298" t="s">
        <v>17</v>
      </c>
      <c r="F298" t="s">
        <v>1254</v>
      </c>
      <c r="G298" t="s">
        <v>1255</v>
      </c>
      <c r="H298">
        <v>17.96</v>
      </c>
      <c r="I298" t="s">
        <v>20</v>
      </c>
      <c r="J298" t="s">
        <v>21</v>
      </c>
      <c r="K298" t="s">
        <v>22</v>
      </c>
      <c r="L298" s="2" t="s">
        <v>1256</v>
      </c>
      <c r="M298">
        <f>COUNTIF(Wishlist!A:A,G298)</f>
        <v>1</v>
      </c>
      <c r="N298">
        <f>COUNTIF(Blacklist!A:A,G298)</f>
        <v>0</v>
      </c>
    </row>
    <row r="299" spans="1:14" x14ac:dyDescent="0.25">
      <c r="A299">
        <v>2015</v>
      </c>
      <c r="D299" t="s">
        <v>1257</v>
      </c>
      <c r="E299" t="s">
        <v>17</v>
      </c>
      <c r="G299" t="s">
        <v>1258</v>
      </c>
      <c r="H299">
        <v>80.95</v>
      </c>
      <c r="I299" t="s">
        <v>20</v>
      </c>
      <c r="J299" t="s">
        <v>226</v>
      </c>
      <c r="K299" t="s">
        <v>22</v>
      </c>
      <c r="L299" s="2" t="s">
        <v>1259</v>
      </c>
      <c r="M299">
        <f>COUNTIF(Wishlist!A:A,G299)</f>
        <v>0</v>
      </c>
      <c r="N299">
        <f>COUNTIF(Blacklist!A:A,G299)</f>
        <v>0</v>
      </c>
    </row>
    <row r="300" spans="1:14" x14ac:dyDescent="0.25">
      <c r="A300">
        <v>2016</v>
      </c>
      <c r="B300" t="s">
        <v>211</v>
      </c>
      <c r="C300" t="s">
        <v>1260</v>
      </c>
      <c r="D300" t="s">
        <v>1261</v>
      </c>
      <c r="E300" t="s">
        <v>17</v>
      </c>
      <c r="F300" t="s">
        <v>1262</v>
      </c>
      <c r="G300" t="s">
        <v>1263</v>
      </c>
      <c r="H300">
        <v>71.959999999999994</v>
      </c>
      <c r="I300" t="s">
        <v>20</v>
      </c>
      <c r="J300" t="s">
        <v>226</v>
      </c>
      <c r="K300" t="s">
        <v>22</v>
      </c>
      <c r="L300" s="2" t="s">
        <v>1264</v>
      </c>
      <c r="M300">
        <f>COUNTIF(Wishlist!A:A,G300)</f>
        <v>0</v>
      </c>
      <c r="N300">
        <f>COUNTIF(Blacklist!A:A,G300)</f>
        <v>0</v>
      </c>
    </row>
    <row r="301" spans="1:14" x14ac:dyDescent="0.25">
      <c r="A301">
        <v>2016</v>
      </c>
      <c r="B301" t="s">
        <v>211</v>
      </c>
      <c r="C301" t="s">
        <v>1260</v>
      </c>
      <c r="D301" t="s">
        <v>1261</v>
      </c>
      <c r="E301" t="s">
        <v>17</v>
      </c>
      <c r="F301" t="s">
        <v>1265</v>
      </c>
      <c r="G301" t="s">
        <v>1266</v>
      </c>
      <c r="H301">
        <v>71.959999999999994</v>
      </c>
      <c r="I301" t="s">
        <v>20</v>
      </c>
      <c r="J301" t="s">
        <v>226</v>
      </c>
      <c r="K301" t="s">
        <v>22</v>
      </c>
      <c r="L301" s="2" t="s">
        <v>1267</v>
      </c>
      <c r="M301">
        <f>COUNTIF(Wishlist!A:A,G301)</f>
        <v>0</v>
      </c>
      <c r="N301">
        <f>COUNTIF(Blacklist!A:A,G301)</f>
        <v>0</v>
      </c>
    </row>
    <row r="302" spans="1:14" x14ac:dyDescent="0.25">
      <c r="A302">
        <v>2017</v>
      </c>
      <c r="B302" t="s">
        <v>1147</v>
      </c>
      <c r="C302" t="s">
        <v>1246</v>
      </c>
      <c r="D302" t="s">
        <v>1268</v>
      </c>
      <c r="F302" t="s">
        <v>1269</v>
      </c>
      <c r="G302" t="s">
        <v>1270</v>
      </c>
      <c r="H302">
        <v>17.96</v>
      </c>
      <c r="I302" t="s">
        <v>20</v>
      </c>
      <c r="J302" t="s">
        <v>21</v>
      </c>
      <c r="K302" t="s">
        <v>22</v>
      </c>
      <c r="L302" s="2" t="s">
        <v>1271</v>
      </c>
      <c r="M302">
        <f>COUNTIF(Wishlist!A:A,G302)</f>
        <v>1</v>
      </c>
      <c r="N302">
        <f>COUNTIF(Blacklist!A:A,G302)</f>
        <v>0</v>
      </c>
    </row>
    <row r="303" spans="1:14" x14ac:dyDescent="0.25">
      <c r="A303">
        <v>2017</v>
      </c>
      <c r="B303" t="s">
        <v>1272</v>
      </c>
      <c r="C303" t="s">
        <v>1058</v>
      </c>
      <c r="D303" t="s">
        <v>1074</v>
      </c>
      <c r="E303" t="s">
        <v>17</v>
      </c>
      <c r="F303" t="s">
        <v>1273</v>
      </c>
      <c r="G303" t="s">
        <v>1274</v>
      </c>
      <c r="H303">
        <v>89.95</v>
      </c>
      <c r="I303" t="s">
        <v>20</v>
      </c>
      <c r="J303" t="s">
        <v>226</v>
      </c>
      <c r="K303" t="s">
        <v>22</v>
      </c>
      <c r="L303" s="2" t="s">
        <v>1275</v>
      </c>
      <c r="M303">
        <f>COUNTIF(Wishlist!A:A,G303)</f>
        <v>0</v>
      </c>
      <c r="N303">
        <f>COUNTIF(Blacklist!A:A,G303)</f>
        <v>0</v>
      </c>
    </row>
    <row r="304" spans="1:14" x14ac:dyDescent="0.25">
      <c r="A304">
        <v>2018</v>
      </c>
      <c r="B304" t="s">
        <v>1276</v>
      </c>
      <c r="C304" t="s">
        <v>1277</v>
      </c>
      <c r="D304" t="s">
        <v>1278</v>
      </c>
      <c r="E304" t="s">
        <v>1279</v>
      </c>
      <c r="F304" t="s">
        <v>1280</v>
      </c>
      <c r="G304" t="s">
        <v>1281</v>
      </c>
      <c r="H304">
        <v>26.95</v>
      </c>
      <c r="I304" t="s">
        <v>20</v>
      </c>
      <c r="J304" t="s">
        <v>226</v>
      </c>
      <c r="K304" t="s">
        <v>22</v>
      </c>
      <c r="L304" s="2" t="s">
        <v>1282</v>
      </c>
      <c r="M304">
        <f>COUNTIF(Wishlist!A:A,G304)</f>
        <v>0</v>
      </c>
      <c r="N304">
        <f>COUNTIF(Blacklist!A:A,G304)</f>
        <v>0</v>
      </c>
    </row>
    <row r="305" spans="1:14" x14ac:dyDescent="0.25">
      <c r="A305">
        <v>2018</v>
      </c>
      <c r="B305" t="s">
        <v>1283</v>
      </c>
      <c r="C305" t="s">
        <v>1284</v>
      </c>
      <c r="D305" t="s">
        <v>1285</v>
      </c>
      <c r="E305" t="s">
        <v>1279</v>
      </c>
      <c r="F305" t="s">
        <v>1280</v>
      </c>
      <c r="G305" t="s">
        <v>1286</v>
      </c>
      <c r="H305">
        <v>26.95</v>
      </c>
      <c r="I305" t="s">
        <v>20</v>
      </c>
      <c r="J305" t="s">
        <v>226</v>
      </c>
      <c r="K305" t="s">
        <v>22</v>
      </c>
      <c r="L305" s="2" t="s">
        <v>1287</v>
      </c>
      <c r="M305">
        <f>COUNTIF(Wishlist!A:A,G305)</f>
        <v>0</v>
      </c>
      <c r="N305">
        <f>COUNTIF(Blacklist!A:A,G305)</f>
        <v>0</v>
      </c>
    </row>
    <row r="306" spans="1:14" x14ac:dyDescent="0.25">
      <c r="A306">
        <v>2018</v>
      </c>
      <c r="B306" t="s">
        <v>1288</v>
      </c>
      <c r="C306" t="s">
        <v>1277</v>
      </c>
      <c r="D306" t="s">
        <v>1278</v>
      </c>
      <c r="E306" t="s">
        <v>1279</v>
      </c>
      <c r="F306" t="s">
        <v>1280</v>
      </c>
      <c r="G306" t="s">
        <v>1289</v>
      </c>
      <c r="H306">
        <v>26.95</v>
      </c>
      <c r="I306" t="s">
        <v>20</v>
      </c>
      <c r="J306" t="s">
        <v>226</v>
      </c>
      <c r="K306" t="s">
        <v>22</v>
      </c>
      <c r="L306" s="2" t="s">
        <v>1290</v>
      </c>
      <c r="M306">
        <f>COUNTIF(Wishlist!A:A,G306)</f>
        <v>0</v>
      </c>
      <c r="N306">
        <f>COUNTIF(Blacklist!A:A,G306)</f>
        <v>0</v>
      </c>
    </row>
    <row r="307" spans="1:14" x14ac:dyDescent="0.25">
      <c r="A307">
        <v>2018</v>
      </c>
      <c r="B307" t="s">
        <v>1291</v>
      </c>
      <c r="C307" t="s">
        <v>1292</v>
      </c>
      <c r="D307" t="s">
        <v>1293</v>
      </c>
      <c r="E307" t="s">
        <v>1279</v>
      </c>
      <c r="F307" t="s">
        <v>1280</v>
      </c>
      <c r="G307" t="s">
        <v>1294</v>
      </c>
      <c r="H307">
        <v>26.95</v>
      </c>
      <c r="I307" t="s">
        <v>20</v>
      </c>
      <c r="J307" t="s">
        <v>226</v>
      </c>
      <c r="K307" t="s">
        <v>22</v>
      </c>
      <c r="L307" s="2" t="s">
        <v>1295</v>
      </c>
      <c r="M307">
        <f>COUNTIF(Wishlist!A:A,G307)</f>
        <v>0</v>
      </c>
      <c r="N307">
        <f>COUNTIF(Blacklist!A:A,G307)</f>
        <v>0</v>
      </c>
    </row>
    <row r="308" spans="1:14" x14ac:dyDescent="0.25">
      <c r="A308">
        <v>2018</v>
      </c>
      <c r="B308" t="s">
        <v>1296</v>
      </c>
      <c r="C308" t="s">
        <v>1292</v>
      </c>
      <c r="D308" t="s">
        <v>1293</v>
      </c>
      <c r="E308" t="s">
        <v>1279</v>
      </c>
      <c r="F308" t="s">
        <v>1280</v>
      </c>
      <c r="G308" t="s">
        <v>1297</v>
      </c>
      <c r="H308">
        <v>26.95</v>
      </c>
      <c r="I308" t="s">
        <v>20</v>
      </c>
      <c r="J308" t="s">
        <v>226</v>
      </c>
      <c r="K308" t="s">
        <v>22</v>
      </c>
      <c r="L308" s="2" t="s">
        <v>1298</v>
      </c>
      <c r="M308">
        <f>COUNTIF(Wishlist!A:A,G308)</f>
        <v>0</v>
      </c>
      <c r="N308">
        <f>COUNTIF(Blacklist!A:A,G308)</f>
        <v>0</v>
      </c>
    </row>
    <row r="309" spans="1:14" x14ac:dyDescent="0.25">
      <c r="A309">
        <v>2018</v>
      </c>
      <c r="B309" t="s">
        <v>1299</v>
      </c>
      <c r="C309" t="s">
        <v>1300</v>
      </c>
      <c r="D309" t="s">
        <v>1301</v>
      </c>
      <c r="E309" t="s">
        <v>1279</v>
      </c>
      <c r="F309" t="s">
        <v>1280</v>
      </c>
      <c r="G309" t="s">
        <v>1302</v>
      </c>
      <c r="H309">
        <v>26.95</v>
      </c>
      <c r="I309" t="s">
        <v>20</v>
      </c>
      <c r="J309" t="s">
        <v>226</v>
      </c>
      <c r="K309" t="s">
        <v>22</v>
      </c>
      <c r="L309" s="2" t="s">
        <v>1303</v>
      </c>
      <c r="M309">
        <f>COUNTIF(Wishlist!A:A,G309)</f>
        <v>0</v>
      </c>
      <c r="N309">
        <f>COUNTIF(Blacklist!A:A,G309)</f>
        <v>0</v>
      </c>
    </row>
    <row r="310" spans="1:14" x14ac:dyDescent="0.25">
      <c r="A310">
        <v>2018</v>
      </c>
      <c r="B310" t="s">
        <v>1304</v>
      </c>
      <c r="C310" t="s">
        <v>1305</v>
      </c>
      <c r="D310" t="s">
        <v>1306</v>
      </c>
      <c r="E310" t="s">
        <v>1279</v>
      </c>
      <c r="G310" t="s">
        <v>1307</v>
      </c>
      <c r="H310">
        <v>26.95</v>
      </c>
      <c r="I310" t="s">
        <v>20</v>
      </c>
      <c r="J310" t="s">
        <v>226</v>
      </c>
      <c r="K310" t="s">
        <v>22</v>
      </c>
      <c r="L310" s="2" t="s">
        <v>1308</v>
      </c>
      <c r="M310">
        <f>COUNTIF(Wishlist!A:A,G310)</f>
        <v>0</v>
      </c>
      <c r="N310">
        <f>COUNTIF(Blacklist!A:A,G310)</f>
        <v>0</v>
      </c>
    </row>
    <row r="311" spans="1:14" x14ac:dyDescent="0.25">
      <c r="A311">
        <v>2018</v>
      </c>
      <c r="B311" t="s">
        <v>1309</v>
      </c>
      <c r="C311" t="s">
        <v>1300</v>
      </c>
      <c r="D311" t="s">
        <v>1301</v>
      </c>
      <c r="E311" t="s">
        <v>1279</v>
      </c>
      <c r="F311" t="s">
        <v>1280</v>
      </c>
      <c r="G311" t="s">
        <v>1310</v>
      </c>
      <c r="H311">
        <v>26.95</v>
      </c>
      <c r="I311" t="s">
        <v>20</v>
      </c>
      <c r="J311" t="s">
        <v>226</v>
      </c>
      <c r="K311" t="s">
        <v>22</v>
      </c>
      <c r="L311" s="2" t="s">
        <v>1311</v>
      </c>
      <c r="M311">
        <f>COUNTIF(Wishlist!A:A,G311)</f>
        <v>0</v>
      </c>
      <c r="N311">
        <f>COUNTIF(Blacklist!A:A,G311)</f>
        <v>0</v>
      </c>
    </row>
    <row r="312" spans="1:14" x14ac:dyDescent="0.25">
      <c r="A312">
        <v>2018</v>
      </c>
      <c r="B312" t="s">
        <v>1312</v>
      </c>
      <c r="C312" t="s">
        <v>1284</v>
      </c>
      <c r="D312" t="s">
        <v>1285</v>
      </c>
      <c r="E312" t="s">
        <v>1279</v>
      </c>
      <c r="F312" t="s">
        <v>1280</v>
      </c>
      <c r="G312" t="s">
        <v>1313</v>
      </c>
      <c r="H312">
        <v>26.95</v>
      </c>
      <c r="I312" t="s">
        <v>20</v>
      </c>
      <c r="J312" t="s">
        <v>226</v>
      </c>
      <c r="K312" t="s">
        <v>22</v>
      </c>
      <c r="L312" s="2" t="s">
        <v>1314</v>
      </c>
      <c r="M312">
        <f>COUNTIF(Wishlist!A:A,G312)</f>
        <v>0</v>
      </c>
      <c r="N312">
        <f>COUNTIF(Blacklist!A:A,G312)</f>
        <v>0</v>
      </c>
    </row>
    <row r="313" spans="1:14" x14ac:dyDescent="0.25">
      <c r="A313">
        <v>2018</v>
      </c>
      <c r="B313" t="s">
        <v>1315</v>
      </c>
      <c r="C313" t="s">
        <v>1316</v>
      </c>
      <c r="D313" t="s">
        <v>1317</v>
      </c>
      <c r="E313" t="s">
        <v>1279</v>
      </c>
      <c r="G313" t="s">
        <v>1318</v>
      </c>
      <c r="H313">
        <v>26.95</v>
      </c>
      <c r="I313" t="s">
        <v>20</v>
      </c>
      <c r="J313" t="s">
        <v>226</v>
      </c>
      <c r="K313" t="s">
        <v>22</v>
      </c>
      <c r="L313" s="2" t="s">
        <v>1319</v>
      </c>
      <c r="M313">
        <f>COUNTIF(Wishlist!A:A,G313)</f>
        <v>0</v>
      </c>
      <c r="N313">
        <f>COUNTIF(Blacklist!A:A,G313)</f>
        <v>0</v>
      </c>
    </row>
    <row r="314" spans="1:14" x14ac:dyDescent="0.25">
      <c r="A314">
        <v>2018</v>
      </c>
      <c r="B314" t="s">
        <v>1320</v>
      </c>
      <c r="D314" t="s">
        <v>1321</v>
      </c>
      <c r="E314" t="s">
        <v>17</v>
      </c>
      <c r="G314" t="s">
        <v>1322</v>
      </c>
      <c r="H314">
        <v>35.950000000000003</v>
      </c>
      <c r="I314" t="s">
        <v>20</v>
      </c>
      <c r="J314" t="s">
        <v>1323</v>
      </c>
      <c r="K314" t="s">
        <v>22</v>
      </c>
      <c r="L314" s="2" t="s">
        <v>1324</v>
      </c>
      <c r="M314">
        <f>COUNTIF(Wishlist!A:A,G314)</f>
        <v>0</v>
      </c>
      <c r="N314">
        <f>COUNTIF(Blacklist!A:A,G314)</f>
        <v>0</v>
      </c>
    </row>
    <row r="315" spans="1:14" x14ac:dyDescent="0.25">
      <c r="A315">
        <v>2018</v>
      </c>
      <c r="B315" t="s">
        <v>1272</v>
      </c>
      <c r="C315" t="s">
        <v>1325</v>
      </c>
      <c r="D315" t="s">
        <v>1326</v>
      </c>
      <c r="G315" t="s">
        <v>1327</v>
      </c>
      <c r="H315">
        <v>53.95</v>
      </c>
      <c r="I315" t="s">
        <v>20</v>
      </c>
      <c r="J315" t="s">
        <v>226</v>
      </c>
      <c r="K315" t="s">
        <v>22</v>
      </c>
      <c r="L315" s="2" t="s">
        <v>1328</v>
      </c>
      <c r="M315">
        <f>COUNTIF(Wishlist!A:A,G315)</f>
        <v>0</v>
      </c>
      <c r="N315">
        <f>COUNTIF(Blacklist!A:A,G315)</f>
        <v>0</v>
      </c>
    </row>
    <row r="316" spans="1:14" x14ac:dyDescent="0.25">
      <c r="A316">
        <v>2018</v>
      </c>
      <c r="B316" t="s">
        <v>1272</v>
      </c>
      <c r="C316" t="s">
        <v>1329</v>
      </c>
      <c r="D316" t="s">
        <v>1326</v>
      </c>
      <c r="F316" t="s">
        <v>1330</v>
      </c>
      <c r="G316" t="s">
        <v>1331</v>
      </c>
      <c r="H316">
        <v>53.95</v>
      </c>
      <c r="I316" t="s">
        <v>20</v>
      </c>
      <c r="J316" t="s">
        <v>226</v>
      </c>
      <c r="K316" t="s">
        <v>22</v>
      </c>
      <c r="L316" s="2" t="s">
        <v>1332</v>
      </c>
      <c r="M316">
        <f>COUNTIF(Wishlist!A:A,G316)</f>
        <v>0</v>
      </c>
      <c r="N316">
        <f>COUNTIF(Blacklist!A:A,G316)</f>
        <v>0</v>
      </c>
    </row>
    <row r="317" spans="1:14" x14ac:dyDescent="0.25">
      <c r="A317">
        <v>2018</v>
      </c>
      <c r="B317" t="s">
        <v>1333</v>
      </c>
      <c r="C317" t="s">
        <v>1334</v>
      </c>
      <c r="D317" t="s">
        <v>1335</v>
      </c>
      <c r="E317" t="s">
        <v>17</v>
      </c>
      <c r="F317" t="s">
        <v>1336</v>
      </c>
      <c r="G317" t="s">
        <v>1337</v>
      </c>
      <c r="H317">
        <v>71.959999999999994</v>
      </c>
      <c r="I317" t="s">
        <v>20</v>
      </c>
      <c r="J317" t="s">
        <v>226</v>
      </c>
      <c r="K317" t="s">
        <v>22</v>
      </c>
      <c r="L317" s="2" t="s">
        <v>1338</v>
      </c>
      <c r="M317">
        <f>COUNTIF(Wishlist!A:A,G317)</f>
        <v>0</v>
      </c>
      <c r="N317">
        <f>COUNTIF(Blacklist!A:A,G317)</f>
        <v>0</v>
      </c>
    </row>
    <row r="318" spans="1:14" x14ac:dyDescent="0.25">
      <c r="A318">
        <v>2018</v>
      </c>
      <c r="B318" t="s">
        <v>211</v>
      </c>
      <c r="C318" t="s">
        <v>1339</v>
      </c>
      <c r="D318" t="s">
        <v>1340</v>
      </c>
      <c r="E318" t="s">
        <v>17</v>
      </c>
      <c r="G318" t="s">
        <v>1341</v>
      </c>
      <c r="H318">
        <v>71.959999999999994</v>
      </c>
      <c r="I318" t="s">
        <v>20</v>
      </c>
      <c r="J318" t="s">
        <v>226</v>
      </c>
      <c r="K318" t="s">
        <v>22</v>
      </c>
      <c r="L318" s="2" t="s">
        <v>1342</v>
      </c>
      <c r="M318">
        <f>COUNTIF(Wishlist!A:A,G318)</f>
        <v>0</v>
      </c>
      <c r="N318">
        <f>COUNTIF(Blacklist!A:A,G318)</f>
        <v>0</v>
      </c>
    </row>
    <row r="319" spans="1:14" x14ac:dyDescent="0.25">
      <c r="A319">
        <v>2018</v>
      </c>
      <c r="B319" t="s">
        <v>1272</v>
      </c>
      <c r="C319" t="s">
        <v>1329</v>
      </c>
      <c r="D319" t="s">
        <v>1326</v>
      </c>
      <c r="F319" t="s">
        <v>1330</v>
      </c>
      <c r="G319" t="s">
        <v>1343</v>
      </c>
      <c r="H319">
        <v>89.95</v>
      </c>
      <c r="I319" t="s">
        <v>20</v>
      </c>
      <c r="J319" t="s">
        <v>226</v>
      </c>
      <c r="K319" t="s">
        <v>22</v>
      </c>
      <c r="L319" s="2" t="s">
        <v>1344</v>
      </c>
      <c r="M319">
        <f>COUNTIF(Wishlist!A:A,G319)</f>
        <v>0</v>
      </c>
      <c r="N319">
        <f>COUNTIF(Blacklist!A:A,G319)</f>
        <v>0</v>
      </c>
    </row>
    <row r="320" spans="1:14" x14ac:dyDescent="0.25">
      <c r="A320">
        <v>2018</v>
      </c>
      <c r="B320" t="s">
        <v>211</v>
      </c>
      <c r="C320" t="s">
        <v>1339</v>
      </c>
      <c r="D320" t="s">
        <v>1340</v>
      </c>
      <c r="E320" t="s">
        <v>17</v>
      </c>
      <c r="F320" t="s">
        <v>1345</v>
      </c>
      <c r="G320" t="s">
        <v>1346</v>
      </c>
      <c r="H320">
        <v>89.96</v>
      </c>
      <c r="I320" t="s">
        <v>20</v>
      </c>
      <c r="J320" t="s">
        <v>226</v>
      </c>
      <c r="K320" t="s">
        <v>22</v>
      </c>
      <c r="L320" s="2" t="s">
        <v>1347</v>
      </c>
      <c r="M320">
        <f>COUNTIF(Wishlist!A:A,G320)</f>
        <v>0</v>
      </c>
      <c r="N320">
        <f>COUNTIF(Blacklist!A:A,G320)</f>
        <v>0</v>
      </c>
    </row>
    <row r="321" spans="1:14" x14ac:dyDescent="0.25">
      <c r="A321">
        <v>2019</v>
      </c>
      <c r="B321" t="s">
        <v>1272</v>
      </c>
      <c r="C321" t="s">
        <v>1348</v>
      </c>
      <c r="G321" t="s">
        <v>1349</v>
      </c>
      <c r="H321">
        <v>9.9499999999999993</v>
      </c>
      <c r="I321" t="s">
        <v>20</v>
      </c>
      <c r="J321" t="s">
        <v>1350</v>
      </c>
      <c r="K321" t="s">
        <v>22</v>
      </c>
      <c r="L321" s="2" t="s">
        <v>1351</v>
      </c>
      <c r="M321">
        <f>COUNTIF(Wishlist!A:A,G321)</f>
        <v>0</v>
      </c>
      <c r="N321">
        <f>COUNTIF(Blacklist!A:A,G321)</f>
        <v>0</v>
      </c>
    </row>
    <row r="322" spans="1:14" x14ac:dyDescent="0.25">
      <c r="A322">
        <v>2019</v>
      </c>
      <c r="B322" t="s">
        <v>1147</v>
      </c>
      <c r="C322" t="s">
        <v>1352</v>
      </c>
      <c r="D322" t="s">
        <v>1353</v>
      </c>
      <c r="E322" t="s">
        <v>17</v>
      </c>
      <c r="F322" t="s">
        <v>1354</v>
      </c>
      <c r="G322" t="s">
        <v>1355</v>
      </c>
      <c r="H322">
        <v>11.65</v>
      </c>
      <c r="I322" t="s">
        <v>20</v>
      </c>
      <c r="J322" t="s">
        <v>197</v>
      </c>
      <c r="K322" t="s">
        <v>22</v>
      </c>
      <c r="L322" s="2" t="s">
        <v>1356</v>
      </c>
      <c r="M322">
        <f>COUNTIF(Wishlist!A:A,G322)</f>
        <v>0</v>
      </c>
      <c r="N322">
        <f>COUNTIF(Blacklist!A:A,G322)</f>
        <v>0</v>
      </c>
    </row>
    <row r="323" spans="1:14" x14ac:dyDescent="0.25">
      <c r="A323">
        <v>2019</v>
      </c>
      <c r="B323" t="s">
        <v>1357</v>
      </c>
      <c r="C323" t="s">
        <v>1358</v>
      </c>
      <c r="D323" t="s">
        <v>1359</v>
      </c>
      <c r="E323" t="s">
        <v>1279</v>
      </c>
      <c r="F323" t="s">
        <v>1360</v>
      </c>
      <c r="G323" t="s">
        <v>1361</v>
      </c>
      <c r="H323">
        <v>13.45</v>
      </c>
      <c r="I323" t="s">
        <v>20</v>
      </c>
      <c r="J323" t="s">
        <v>226</v>
      </c>
      <c r="K323" t="s">
        <v>22</v>
      </c>
      <c r="L323" s="2" t="s">
        <v>1362</v>
      </c>
      <c r="M323">
        <f>COUNTIF(Wishlist!A:A,G323)</f>
        <v>0</v>
      </c>
      <c r="N323">
        <f>COUNTIF(Blacklist!A:A,G323)</f>
        <v>0</v>
      </c>
    </row>
    <row r="324" spans="1:14" x14ac:dyDescent="0.25">
      <c r="A324">
        <v>2019</v>
      </c>
      <c r="B324" t="s">
        <v>1363</v>
      </c>
      <c r="C324" t="s">
        <v>1358</v>
      </c>
      <c r="D324" t="s">
        <v>1359</v>
      </c>
      <c r="E324" t="s">
        <v>1279</v>
      </c>
      <c r="F324" t="s">
        <v>1360</v>
      </c>
      <c r="G324" t="s">
        <v>1364</v>
      </c>
      <c r="H324">
        <v>17.96</v>
      </c>
      <c r="I324" t="s">
        <v>20</v>
      </c>
      <c r="J324" t="s">
        <v>226</v>
      </c>
      <c r="K324" t="s">
        <v>22</v>
      </c>
      <c r="L324" s="2" t="s">
        <v>1365</v>
      </c>
      <c r="M324">
        <f>COUNTIF(Wishlist!A:A,G324)</f>
        <v>0</v>
      </c>
      <c r="N324">
        <f>COUNTIF(Blacklist!A:A,G324)</f>
        <v>0</v>
      </c>
    </row>
    <row r="325" spans="1:14" x14ac:dyDescent="0.25">
      <c r="A325">
        <v>2019</v>
      </c>
      <c r="B325" t="s">
        <v>1366</v>
      </c>
      <c r="C325" t="s">
        <v>1367</v>
      </c>
      <c r="D325" t="s">
        <v>1368</v>
      </c>
      <c r="F325" t="s">
        <v>1369</v>
      </c>
      <c r="G325" t="s">
        <v>1370</v>
      </c>
      <c r="H325">
        <v>35.950000000000003</v>
      </c>
      <c r="I325" t="s">
        <v>20</v>
      </c>
      <c r="J325" t="s">
        <v>169</v>
      </c>
      <c r="K325" t="s">
        <v>22</v>
      </c>
      <c r="L325" s="2" t="s">
        <v>1371</v>
      </c>
      <c r="M325">
        <f>COUNTIF(Wishlist!A:A,G325)</f>
        <v>0</v>
      </c>
      <c r="N325">
        <f>COUNTIF(Blacklist!A:A,G325)</f>
        <v>0</v>
      </c>
    </row>
    <row r="326" spans="1:14" x14ac:dyDescent="0.25">
      <c r="A326">
        <v>2019</v>
      </c>
      <c r="B326" t="s">
        <v>1372</v>
      </c>
      <c r="C326" t="s">
        <v>1348</v>
      </c>
      <c r="D326" t="s">
        <v>1368</v>
      </c>
      <c r="F326" t="s">
        <v>1373</v>
      </c>
      <c r="G326" t="s">
        <v>1374</v>
      </c>
      <c r="H326">
        <v>35.950000000000003</v>
      </c>
      <c r="I326" t="s">
        <v>20</v>
      </c>
      <c r="J326" t="s">
        <v>169</v>
      </c>
      <c r="K326" t="s">
        <v>22</v>
      </c>
      <c r="L326" s="2" t="s">
        <v>1375</v>
      </c>
      <c r="M326">
        <f>COUNTIF(Wishlist!A:A,G326)</f>
        <v>0</v>
      </c>
      <c r="N326">
        <f>COUNTIF(Blacklist!A:A,G326)</f>
        <v>0</v>
      </c>
    </row>
    <row r="327" spans="1:14" x14ac:dyDescent="0.25">
      <c r="A327">
        <v>2019</v>
      </c>
      <c r="B327" t="s">
        <v>1376</v>
      </c>
      <c r="C327" t="s">
        <v>1284</v>
      </c>
      <c r="D327" t="s">
        <v>1368</v>
      </c>
      <c r="F327" t="s">
        <v>1377</v>
      </c>
      <c r="G327" t="s">
        <v>1378</v>
      </c>
      <c r="H327">
        <v>35.950000000000003</v>
      </c>
      <c r="I327" t="s">
        <v>20</v>
      </c>
      <c r="J327" t="s">
        <v>169</v>
      </c>
      <c r="K327" t="s">
        <v>22</v>
      </c>
      <c r="L327" s="2" t="s">
        <v>1379</v>
      </c>
      <c r="M327">
        <f>COUNTIF(Wishlist!A:A,G327)</f>
        <v>0</v>
      </c>
      <c r="N327">
        <f>COUNTIF(Blacklist!A:A,G327)</f>
        <v>0</v>
      </c>
    </row>
    <row r="328" spans="1:14" x14ac:dyDescent="0.25">
      <c r="A328">
        <v>2019</v>
      </c>
      <c r="B328" t="s">
        <v>1147</v>
      </c>
      <c r="C328" t="s">
        <v>1352</v>
      </c>
      <c r="D328" t="s">
        <v>1353</v>
      </c>
      <c r="E328" t="s">
        <v>17</v>
      </c>
      <c r="F328" t="s">
        <v>1380</v>
      </c>
      <c r="G328" t="s">
        <v>1381</v>
      </c>
      <c r="H328">
        <v>71.959999999999994</v>
      </c>
      <c r="I328" t="s">
        <v>20</v>
      </c>
      <c r="J328" t="s">
        <v>226</v>
      </c>
      <c r="K328" t="s">
        <v>22</v>
      </c>
      <c r="L328" s="2" t="s">
        <v>1382</v>
      </c>
      <c r="M328">
        <f>COUNTIF(Wishlist!A:A,G328)</f>
        <v>0</v>
      </c>
      <c r="N328">
        <f>COUNTIF(Blacklist!A:A,G328)</f>
        <v>0</v>
      </c>
    </row>
    <row r="329" spans="1:14" x14ac:dyDescent="0.25">
      <c r="A329">
        <v>2019</v>
      </c>
      <c r="B329" t="s">
        <v>211</v>
      </c>
      <c r="C329" t="s">
        <v>1339</v>
      </c>
      <c r="D329" t="s">
        <v>1383</v>
      </c>
      <c r="E329" t="s">
        <v>17</v>
      </c>
      <c r="F329" t="s">
        <v>1384</v>
      </c>
      <c r="G329" t="s">
        <v>1385</v>
      </c>
      <c r="H329">
        <v>71.959999999999994</v>
      </c>
      <c r="I329" t="s">
        <v>20</v>
      </c>
      <c r="J329" t="s">
        <v>226</v>
      </c>
      <c r="K329" t="s">
        <v>22</v>
      </c>
      <c r="L329" s="2" t="s">
        <v>1386</v>
      </c>
      <c r="M329">
        <f>COUNTIF(Wishlist!A:A,G329)</f>
        <v>0</v>
      </c>
      <c r="N329">
        <f>COUNTIF(Blacklist!A:A,G329)</f>
        <v>0</v>
      </c>
    </row>
    <row r="330" spans="1:14" x14ac:dyDescent="0.25">
      <c r="A330">
        <v>2019</v>
      </c>
      <c r="B330" t="s">
        <v>1147</v>
      </c>
      <c r="C330" t="s">
        <v>1352</v>
      </c>
      <c r="D330" t="s">
        <v>1353</v>
      </c>
      <c r="E330" t="s">
        <v>17</v>
      </c>
      <c r="F330" t="s">
        <v>1387</v>
      </c>
      <c r="G330" t="s">
        <v>1388</v>
      </c>
      <c r="H330">
        <v>80.95</v>
      </c>
      <c r="I330" t="s">
        <v>20</v>
      </c>
      <c r="J330" t="s">
        <v>226</v>
      </c>
      <c r="K330" t="s">
        <v>22</v>
      </c>
      <c r="L330" s="2" t="s">
        <v>1389</v>
      </c>
      <c r="M330">
        <f>COUNTIF(Wishlist!A:A,G330)</f>
        <v>0</v>
      </c>
      <c r="N330">
        <f>COUNTIF(Blacklist!A:A,G330)</f>
        <v>0</v>
      </c>
    </row>
    <row r="331" spans="1:14" x14ac:dyDescent="0.25">
      <c r="A331">
        <v>2020</v>
      </c>
      <c r="B331" t="s">
        <v>1390</v>
      </c>
      <c r="C331" t="s">
        <v>15</v>
      </c>
      <c r="D331" t="s">
        <v>199</v>
      </c>
      <c r="E331" t="s">
        <v>17</v>
      </c>
      <c r="F331" t="s">
        <v>203</v>
      </c>
      <c r="G331" t="s">
        <v>1391</v>
      </c>
      <c r="H331">
        <v>11.65</v>
      </c>
      <c r="I331" t="s">
        <v>20</v>
      </c>
      <c r="J331" t="s">
        <v>197</v>
      </c>
      <c r="K331" t="s">
        <v>22</v>
      </c>
      <c r="L331" s="2" t="s">
        <v>1392</v>
      </c>
      <c r="M331">
        <f>COUNTIF(Wishlist!A:A,G331)</f>
        <v>1</v>
      </c>
      <c r="N331">
        <f>COUNTIF(Blacklist!A:A,G331)</f>
        <v>0</v>
      </c>
    </row>
    <row r="332" spans="1:14" x14ac:dyDescent="0.25">
      <c r="A332">
        <v>2020</v>
      </c>
      <c r="B332" t="s">
        <v>211</v>
      </c>
      <c r="C332" t="s">
        <v>212</v>
      </c>
      <c r="D332" t="s">
        <v>217</v>
      </c>
      <c r="E332" t="s">
        <v>17</v>
      </c>
      <c r="F332" t="s">
        <v>1393</v>
      </c>
      <c r="G332" t="s">
        <v>1394</v>
      </c>
      <c r="H332">
        <v>11.65</v>
      </c>
      <c r="I332" t="s">
        <v>20</v>
      </c>
      <c r="J332" t="s">
        <v>197</v>
      </c>
      <c r="K332" t="s">
        <v>22</v>
      </c>
      <c r="L332" s="2" t="s">
        <v>1395</v>
      </c>
      <c r="M332">
        <f>COUNTIF(Wishlist!A:A,G332)</f>
        <v>0</v>
      </c>
      <c r="N332">
        <f>COUNTIF(Blacklist!A:A,G332)</f>
        <v>0</v>
      </c>
    </row>
    <row r="333" spans="1:14" x14ac:dyDescent="0.25">
      <c r="A333">
        <v>2020</v>
      </c>
      <c r="B333" t="s">
        <v>1390</v>
      </c>
      <c r="C333" t="s">
        <v>15</v>
      </c>
      <c r="D333" t="s">
        <v>199</v>
      </c>
      <c r="E333" t="s">
        <v>17</v>
      </c>
      <c r="F333" t="s">
        <v>1396</v>
      </c>
      <c r="G333" t="s">
        <v>1397</v>
      </c>
      <c r="H333">
        <v>13.45</v>
      </c>
      <c r="I333" t="s">
        <v>20</v>
      </c>
      <c r="J333" t="s">
        <v>197</v>
      </c>
      <c r="K333" t="s">
        <v>22</v>
      </c>
      <c r="L333" s="2" t="s">
        <v>1398</v>
      </c>
      <c r="M333">
        <f>COUNTIF(Wishlist!A:A,G333)</f>
        <v>1</v>
      </c>
      <c r="N333">
        <f>COUNTIF(Blacklist!A:A,G333)</f>
        <v>0</v>
      </c>
    </row>
    <row r="334" spans="1:14" x14ac:dyDescent="0.25">
      <c r="A334">
        <v>2020</v>
      </c>
      <c r="B334" t="s">
        <v>193</v>
      </c>
      <c r="C334" t="s">
        <v>15</v>
      </c>
      <c r="D334" t="s">
        <v>199</v>
      </c>
      <c r="E334" t="s">
        <v>17</v>
      </c>
      <c r="F334" t="s">
        <v>1399</v>
      </c>
      <c r="G334" t="s">
        <v>1400</v>
      </c>
      <c r="H334">
        <v>13.45</v>
      </c>
      <c r="I334" t="s">
        <v>20</v>
      </c>
      <c r="J334" t="s">
        <v>197</v>
      </c>
      <c r="K334" t="s">
        <v>22</v>
      </c>
      <c r="L334" s="2" t="s">
        <v>1401</v>
      </c>
      <c r="M334">
        <f>COUNTIF(Wishlist!A:A,G334)</f>
        <v>0</v>
      </c>
      <c r="N334">
        <f>COUNTIF(Blacklist!A:A,G334)</f>
        <v>0</v>
      </c>
    </row>
    <row r="335" spans="1:14" x14ac:dyDescent="0.25">
      <c r="A335">
        <v>2020</v>
      </c>
      <c r="B335" t="s">
        <v>1390</v>
      </c>
      <c r="C335" t="s">
        <v>15</v>
      </c>
      <c r="D335" t="s">
        <v>199</v>
      </c>
      <c r="E335" t="s">
        <v>17</v>
      </c>
      <c r="F335" t="s">
        <v>1402</v>
      </c>
      <c r="G335" t="s">
        <v>1403</v>
      </c>
      <c r="H335">
        <v>17.96</v>
      </c>
      <c r="I335" t="s">
        <v>20</v>
      </c>
      <c r="J335" t="s">
        <v>197</v>
      </c>
      <c r="K335" t="s">
        <v>22</v>
      </c>
      <c r="L335" s="2" t="s">
        <v>1404</v>
      </c>
      <c r="M335">
        <f>COUNTIF(Wishlist!A:A,G335)</f>
        <v>0</v>
      </c>
      <c r="N335">
        <f>COUNTIF(Blacklist!A:A,G335)</f>
        <v>0</v>
      </c>
    </row>
    <row r="336" spans="1:14" x14ac:dyDescent="0.25">
      <c r="A336">
        <v>2020</v>
      </c>
      <c r="B336" t="s">
        <v>193</v>
      </c>
      <c r="C336" t="s">
        <v>15</v>
      </c>
      <c r="D336" t="s">
        <v>199</v>
      </c>
      <c r="E336" t="s">
        <v>17</v>
      </c>
      <c r="F336" t="s">
        <v>1402</v>
      </c>
      <c r="G336" t="s">
        <v>1405</v>
      </c>
      <c r="H336">
        <v>17.96</v>
      </c>
      <c r="I336" t="s">
        <v>20</v>
      </c>
      <c r="J336" t="s">
        <v>197</v>
      </c>
      <c r="K336" t="s">
        <v>22</v>
      </c>
      <c r="L336" s="2" t="s">
        <v>1406</v>
      </c>
      <c r="M336">
        <f>COUNTIF(Wishlist!A:A,G336)</f>
        <v>0</v>
      </c>
      <c r="N336">
        <f>COUNTIF(Blacklist!A:A,G336)</f>
        <v>0</v>
      </c>
    </row>
    <row r="337" spans="1:14" x14ac:dyDescent="0.25">
      <c r="A337">
        <v>2020</v>
      </c>
      <c r="B337" t="s">
        <v>211</v>
      </c>
      <c r="C337" t="s">
        <v>212</v>
      </c>
      <c r="D337" t="s">
        <v>217</v>
      </c>
      <c r="E337" t="s">
        <v>17</v>
      </c>
      <c r="F337" t="s">
        <v>1393</v>
      </c>
      <c r="G337" t="s">
        <v>1407</v>
      </c>
      <c r="H337">
        <v>22.45</v>
      </c>
      <c r="I337" t="s">
        <v>20</v>
      </c>
      <c r="J337" t="s">
        <v>197</v>
      </c>
      <c r="K337" t="s">
        <v>22</v>
      </c>
      <c r="L337" s="2" t="s">
        <v>1408</v>
      </c>
      <c r="M337">
        <f>COUNTIF(Wishlist!A:A,G337)</f>
        <v>0</v>
      </c>
      <c r="N337">
        <f>COUNTIF(Blacklist!A:A,G337)</f>
        <v>0</v>
      </c>
    </row>
    <row r="338" spans="1:14" x14ac:dyDescent="0.25">
      <c r="A338">
        <v>2020</v>
      </c>
      <c r="B338" t="s">
        <v>1409</v>
      </c>
      <c r="C338" t="s">
        <v>1348</v>
      </c>
      <c r="D338" t="s">
        <v>1410</v>
      </c>
      <c r="F338" t="s">
        <v>1411</v>
      </c>
      <c r="G338" t="s">
        <v>1412</v>
      </c>
      <c r="H338">
        <v>35.950000000000003</v>
      </c>
      <c r="I338" t="s">
        <v>20</v>
      </c>
      <c r="J338" t="s">
        <v>169</v>
      </c>
      <c r="K338" t="s">
        <v>22</v>
      </c>
      <c r="L338" s="2" t="s">
        <v>1413</v>
      </c>
      <c r="M338">
        <f>COUNTIF(Wishlist!A:A,G338)</f>
        <v>0</v>
      </c>
      <c r="N338">
        <f>COUNTIF(Blacklist!A:A,G338)</f>
        <v>0</v>
      </c>
    </row>
    <row r="339" spans="1:14" x14ac:dyDescent="0.25">
      <c r="A339">
        <v>2020</v>
      </c>
      <c r="B339" t="s">
        <v>1376</v>
      </c>
      <c r="C339" t="s">
        <v>1414</v>
      </c>
      <c r="D339" t="s">
        <v>1368</v>
      </c>
      <c r="F339" t="s">
        <v>1415</v>
      </c>
      <c r="G339" t="s">
        <v>1416</v>
      </c>
      <c r="H339">
        <v>35.950000000000003</v>
      </c>
      <c r="I339" t="s">
        <v>20</v>
      </c>
      <c r="J339" t="s">
        <v>169</v>
      </c>
      <c r="K339" t="s">
        <v>22</v>
      </c>
      <c r="L339" s="2" t="s">
        <v>1417</v>
      </c>
      <c r="M339">
        <f>COUNTIF(Wishlist!A:A,G339)</f>
        <v>0</v>
      </c>
      <c r="N339">
        <f>COUNTIF(Blacklist!A:A,G339)</f>
        <v>0</v>
      </c>
    </row>
    <row r="340" spans="1:14" x14ac:dyDescent="0.25">
      <c r="A340">
        <v>2020</v>
      </c>
      <c r="B340" t="s">
        <v>1251</v>
      </c>
      <c r="C340" t="s">
        <v>1418</v>
      </c>
      <c r="D340" t="s">
        <v>1419</v>
      </c>
      <c r="E340" t="s">
        <v>17</v>
      </c>
      <c r="F340" t="s">
        <v>1420</v>
      </c>
      <c r="G340" t="s">
        <v>1421</v>
      </c>
      <c r="H340">
        <v>40.450000000000003</v>
      </c>
      <c r="I340" t="s">
        <v>20</v>
      </c>
      <c r="J340" t="s">
        <v>226</v>
      </c>
      <c r="K340" t="s">
        <v>22</v>
      </c>
      <c r="L340" s="2" t="s">
        <v>1422</v>
      </c>
      <c r="M340">
        <f>COUNTIF(Wishlist!A:A,G340)</f>
        <v>0</v>
      </c>
      <c r="N340">
        <f>COUNTIF(Blacklist!A:A,G340)</f>
        <v>0</v>
      </c>
    </row>
    <row r="341" spans="1:14" x14ac:dyDescent="0.25">
      <c r="A341">
        <v>2020</v>
      </c>
      <c r="B341" t="s">
        <v>1423</v>
      </c>
      <c r="C341" t="s">
        <v>1424</v>
      </c>
      <c r="D341" t="s">
        <v>1425</v>
      </c>
      <c r="E341" t="s">
        <v>17</v>
      </c>
      <c r="F341" t="s">
        <v>1399</v>
      </c>
      <c r="G341" t="s">
        <v>1426</v>
      </c>
      <c r="H341">
        <v>44.96</v>
      </c>
      <c r="I341" t="s">
        <v>20</v>
      </c>
      <c r="J341" t="s">
        <v>226</v>
      </c>
      <c r="K341" t="s">
        <v>22</v>
      </c>
      <c r="L341" s="2" t="s">
        <v>1427</v>
      </c>
      <c r="M341">
        <f>COUNTIF(Wishlist!A:A,G341)</f>
        <v>0</v>
      </c>
      <c r="N341">
        <f>COUNTIF(Blacklist!A:A,G341)</f>
        <v>0</v>
      </c>
    </row>
    <row r="342" spans="1:14" x14ac:dyDescent="0.25">
      <c r="A342">
        <v>2020</v>
      </c>
      <c r="B342" t="s">
        <v>1423</v>
      </c>
      <c r="C342" t="s">
        <v>1424</v>
      </c>
      <c r="D342" t="s">
        <v>1425</v>
      </c>
      <c r="E342" t="s">
        <v>17</v>
      </c>
      <c r="F342" t="s">
        <v>1428</v>
      </c>
      <c r="G342" t="s">
        <v>1429</v>
      </c>
      <c r="H342">
        <v>71.959999999999994</v>
      </c>
      <c r="I342" t="s">
        <v>20</v>
      </c>
      <c r="J342" t="s">
        <v>226</v>
      </c>
      <c r="K342" t="s">
        <v>22</v>
      </c>
      <c r="L342" s="2" t="s">
        <v>1430</v>
      </c>
      <c r="M342">
        <f>COUNTIF(Wishlist!A:A,G342)</f>
        <v>0</v>
      </c>
      <c r="N342">
        <f>COUNTIF(Blacklist!A:A,G342)</f>
        <v>0</v>
      </c>
    </row>
    <row r="343" spans="1:14" x14ac:dyDescent="0.25">
      <c r="A343">
        <v>2020</v>
      </c>
      <c r="B343" t="s">
        <v>1147</v>
      </c>
      <c r="C343" t="s">
        <v>1418</v>
      </c>
      <c r="D343" t="s">
        <v>1431</v>
      </c>
      <c r="E343" t="s">
        <v>17</v>
      </c>
      <c r="F343" t="s">
        <v>1432</v>
      </c>
      <c r="G343" t="s">
        <v>1433</v>
      </c>
      <c r="H343">
        <v>71.959999999999994</v>
      </c>
      <c r="I343" t="s">
        <v>20</v>
      </c>
      <c r="J343" t="s">
        <v>226</v>
      </c>
      <c r="K343" t="s">
        <v>22</v>
      </c>
      <c r="L343" s="2" t="s">
        <v>1434</v>
      </c>
      <c r="M343">
        <f>COUNTIF(Wishlist!A:A,G343)</f>
        <v>0</v>
      </c>
      <c r="N343">
        <f>COUNTIF(Blacklist!A:A,G343)</f>
        <v>0</v>
      </c>
    </row>
    <row r="344" spans="1:14" x14ac:dyDescent="0.25">
      <c r="A344">
        <v>2020</v>
      </c>
      <c r="B344" t="s">
        <v>1147</v>
      </c>
      <c r="C344" t="s">
        <v>1418</v>
      </c>
      <c r="D344" t="s">
        <v>1419</v>
      </c>
      <c r="E344" t="s">
        <v>17</v>
      </c>
      <c r="F344" t="s">
        <v>1435</v>
      </c>
      <c r="G344" t="s">
        <v>1436</v>
      </c>
      <c r="H344">
        <v>71.959999999999994</v>
      </c>
      <c r="I344" t="s">
        <v>20</v>
      </c>
      <c r="J344" t="s">
        <v>226</v>
      </c>
      <c r="K344" t="s">
        <v>22</v>
      </c>
      <c r="L344" s="2" t="s">
        <v>1437</v>
      </c>
      <c r="M344">
        <f>COUNTIF(Wishlist!A:A,G344)</f>
        <v>0</v>
      </c>
      <c r="N344">
        <f>COUNTIF(Blacklist!A:A,G344)</f>
        <v>0</v>
      </c>
    </row>
    <row r="345" spans="1:14" x14ac:dyDescent="0.25">
      <c r="A345">
        <v>2020</v>
      </c>
      <c r="B345" t="s">
        <v>1147</v>
      </c>
      <c r="C345" t="s">
        <v>1418</v>
      </c>
      <c r="D345" t="s">
        <v>1419</v>
      </c>
      <c r="E345" t="s">
        <v>17</v>
      </c>
      <c r="F345" t="s">
        <v>1438</v>
      </c>
      <c r="G345" t="s">
        <v>1439</v>
      </c>
      <c r="H345">
        <v>71.959999999999994</v>
      </c>
      <c r="I345" t="s">
        <v>20</v>
      </c>
      <c r="J345" t="s">
        <v>226</v>
      </c>
      <c r="K345" t="s">
        <v>22</v>
      </c>
      <c r="L345" s="2" t="s">
        <v>1440</v>
      </c>
      <c r="M345">
        <f>COUNTIF(Wishlist!A:A,G345)</f>
        <v>0</v>
      </c>
      <c r="N345">
        <f>COUNTIF(Blacklist!A:A,G345)</f>
        <v>0</v>
      </c>
    </row>
    <row r="346" spans="1:14" x14ac:dyDescent="0.25">
      <c r="A346">
        <v>2020</v>
      </c>
      <c r="B346" t="s">
        <v>1147</v>
      </c>
      <c r="C346" t="s">
        <v>1418</v>
      </c>
      <c r="D346" t="s">
        <v>1419</v>
      </c>
      <c r="E346" t="s">
        <v>17</v>
      </c>
      <c r="F346" t="s">
        <v>1441</v>
      </c>
      <c r="G346" t="s">
        <v>1442</v>
      </c>
      <c r="H346">
        <v>71.959999999999994</v>
      </c>
      <c r="I346" t="s">
        <v>20</v>
      </c>
      <c r="J346" t="s">
        <v>226</v>
      </c>
      <c r="K346" t="s">
        <v>22</v>
      </c>
      <c r="L346" s="2" t="s">
        <v>1443</v>
      </c>
      <c r="M346">
        <f>COUNTIF(Wishlist!A:A,G346)</f>
        <v>0</v>
      </c>
      <c r="N346">
        <f>COUNTIF(Blacklist!A:A,G346)</f>
        <v>0</v>
      </c>
    </row>
    <row r="347" spans="1:14" x14ac:dyDescent="0.25">
      <c r="A347">
        <v>2020</v>
      </c>
      <c r="B347" t="s">
        <v>211</v>
      </c>
      <c r="C347" t="s">
        <v>1339</v>
      </c>
      <c r="D347" t="s">
        <v>213</v>
      </c>
      <c r="E347" t="s">
        <v>17</v>
      </c>
      <c r="F347" t="s">
        <v>1393</v>
      </c>
      <c r="G347" t="s">
        <v>1444</v>
      </c>
      <c r="H347">
        <v>71.959999999999994</v>
      </c>
      <c r="I347" t="s">
        <v>20</v>
      </c>
      <c r="J347" t="s">
        <v>226</v>
      </c>
      <c r="K347" t="s">
        <v>22</v>
      </c>
      <c r="L347" s="2" t="s">
        <v>1445</v>
      </c>
      <c r="M347">
        <f>COUNTIF(Wishlist!A:A,G347)</f>
        <v>0</v>
      </c>
      <c r="N347">
        <f>COUNTIF(Blacklist!A:A,G347)</f>
        <v>0</v>
      </c>
    </row>
    <row r="348" spans="1:14" x14ac:dyDescent="0.25">
      <c r="A348">
        <v>2020</v>
      </c>
      <c r="B348" t="s">
        <v>1272</v>
      </c>
      <c r="C348" t="s">
        <v>1446</v>
      </c>
      <c r="D348" t="s">
        <v>1447</v>
      </c>
      <c r="E348" t="s">
        <v>17</v>
      </c>
      <c r="F348" t="s">
        <v>1448</v>
      </c>
      <c r="G348" t="s">
        <v>1449</v>
      </c>
      <c r="H348">
        <v>71.959999999999994</v>
      </c>
      <c r="I348" t="s">
        <v>20</v>
      </c>
      <c r="J348" t="s">
        <v>226</v>
      </c>
      <c r="K348" t="s">
        <v>22</v>
      </c>
      <c r="L348" s="2" t="s">
        <v>1450</v>
      </c>
      <c r="M348">
        <f>COUNTIF(Wishlist!A:A,G348)</f>
        <v>0</v>
      </c>
      <c r="N348">
        <f>COUNTIF(Blacklist!A:A,G348)</f>
        <v>0</v>
      </c>
    </row>
    <row r="349" spans="1:14" x14ac:dyDescent="0.25">
      <c r="A349">
        <v>2020</v>
      </c>
      <c r="B349" t="s">
        <v>1230</v>
      </c>
      <c r="C349" t="s">
        <v>1424</v>
      </c>
      <c r="D349" t="s">
        <v>1425</v>
      </c>
      <c r="E349" t="s">
        <v>17</v>
      </c>
      <c r="F349" t="s">
        <v>1451</v>
      </c>
      <c r="G349" t="s">
        <v>1452</v>
      </c>
      <c r="H349">
        <v>71.959999999999994</v>
      </c>
      <c r="I349" t="s">
        <v>20</v>
      </c>
      <c r="J349" t="s">
        <v>226</v>
      </c>
      <c r="K349" t="s">
        <v>22</v>
      </c>
      <c r="L349" s="2" t="s">
        <v>1453</v>
      </c>
      <c r="M349">
        <f>COUNTIF(Wishlist!A:A,G349)</f>
        <v>0</v>
      </c>
      <c r="N349">
        <f>COUNTIF(Blacklist!A:A,G349)</f>
        <v>0</v>
      </c>
    </row>
    <row r="350" spans="1:14" x14ac:dyDescent="0.25">
      <c r="A350">
        <v>2020</v>
      </c>
      <c r="B350" t="s">
        <v>1454</v>
      </c>
      <c r="C350" t="s">
        <v>1446</v>
      </c>
      <c r="D350" t="s">
        <v>1447</v>
      </c>
      <c r="E350" t="s">
        <v>17</v>
      </c>
      <c r="F350" t="s">
        <v>1455</v>
      </c>
      <c r="G350" t="s">
        <v>1456</v>
      </c>
      <c r="H350">
        <v>71.959999999999994</v>
      </c>
      <c r="I350" t="s">
        <v>20</v>
      </c>
      <c r="J350" t="s">
        <v>226</v>
      </c>
      <c r="K350" t="s">
        <v>22</v>
      </c>
      <c r="L350" s="2" t="s">
        <v>1457</v>
      </c>
      <c r="M350">
        <f>COUNTIF(Wishlist!A:A,G350)</f>
        <v>0</v>
      </c>
      <c r="N350">
        <f>COUNTIF(Blacklist!A:A,G350)</f>
        <v>0</v>
      </c>
    </row>
    <row r="351" spans="1:14" x14ac:dyDescent="0.25">
      <c r="A351">
        <v>2020</v>
      </c>
      <c r="B351" t="s">
        <v>1251</v>
      </c>
      <c r="C351" t="s">
        <v>1418</v>
      </c>
      <c r="D351" t="s">
        <v>1419</v>
      </c>
      <c r="E351" t="s">
        <v>17</v>
      </c>
      <c r="F351" t="s">
        <v>1458</v>
      </c>
      <c r="G351" t="s">
        <v>1459</v>
      </c>
      <c r="H351">
        <v>71.959999999999994</v>
      </c>
      <c r="I351" t="s">
        <v>20</v>
      </c>
      <c r="J351" t="s">
        <v>226</v>
      </c>
      <c r="K351" t="s">
        <v>22</v>
      </c>
      <c r="L351" s="2" t="s">
        <v>1460</v>
      </c>
      <c r="M351">
        <f>COUNTIF(Wishlist!A:A,G351)</f>
        <v>0</v>
      </c>
      <c r="N351">
        <f>COUNTIF(Blacklist!A:A,G351)</f>
        <v>0</v>
      </c>
    </row>
    <row r="352" spans="1:14" x14ac:dyDescent="0.25">
      <c r="A352">
        <v>2020</v>
      </c>
      <c r="B352" t="s">
        <v>1461</v>
      </c>
      <c r="C352" t="s">
        <v>1462</v>
      </c>
      <c r="D352" t="s">
        <v>1463</v>
      </c>
      <c r="F352" t="s">
        <v>1464</v>
      </c>
      <c r="G352" t="s">
        <v>1465</v>
      </c>
      <c r="H352">
        <v>71.959999999999994</v>
      </c>
      <c r="I352" t="s">
        <v>20</v>
      </c>
      <c r="J352" t="s">
        <v>226</v>
      </c>
      <c r="K352" t="s">
        <v>22</v>
      </c>
      <c r="L352" s="2" t="s">
        <v>1466</v>
      </c>
      <c r="M352">
        <f>COUNTIF(Wishlist!A:A,G352)</f>
        <v>0</v>
      </c>
      <c r="N352">
        <f>COUNTIF(Blacklist!A:A,G352)</f>
        <v>0</v>
      </c>
    </row>
    <row r="353" spans="1:14" x14ac:dyDescent="0.25">
      <c r="A353">
        <v>2020</v>
      </c>
      <c r="B353" t="s">
        <v>1423</v>
      </c>
      <c r="C353" t="s">
        <v>1424</v>
      </c>
      <c r="D353" t="s">
        <v>1425</v>
      </c>
      <c r="E353" t="s">
        <v>17</v>
      </c>
      <c r="F353" t="s">
        <v>1467</v>
      </c>
      <c r="G353" t="s">
        <v>1468</v>
      </c>
      <c r="H353">
        <v>74.95</v>
      </c>
      <c r="I353" t="s">
        <v>20</v>
      </c>
      <c r="J353" t="s">
        <v>251</v>
      </c>
      <c r="K353" t="s">
        <v>22</v>
      </c>
      <c r="L353" s="2" t="s">
        <v>1469</v>
      </c>
      <c r="M353">
        <f>COUNTIF(Wishlist!A:A,G353)</f>
        <v>0</v>
      </c>
      <c r="N353">
        <f>COUNTIF(Blacklist!A:A,G353)</f>
        <v>0</v>
      </c>
    </row>
    <row r="354" spans="1:14" x14ac:dyDescent="0.25">
      <c r="A354">
        <v>2020</v>
      </c>
      <c r="B354" t="s">
        <v>1272</v>
      </c>
      <c r="C354" t="s">
        <v>1446</v>
      </c>
      <c r="D354" t="s">
        <v>1447</v>
      </c>
      <c r="E354" t="s">
        <v>17</v>
      </c>
      <c r="F354" t="s">
        <v>1464</v>
      </c>
      <c r="G354" t="s">
        <v>1470</v>
      </c>
      <c r="H354">
        <v>79.95</v>
      </c>
      <c r="I354" t="s">
        <v>20</v>
      </c>
      <c r="J354" t="s">
        <v>226</v>
      </c>
      <c r="K354" t="s">
        <v>22</v>
      </c>
      <c r="L354" s="2" t="s">
        <v>1471</v>
      </c>
      <c r="M354">
        <f>COUNTIF(Wishlist!A:A,G354)</f>
        <v>0</v>
      </c>
      <c r="N354">
        <f>COUNTIF(Blacklist!A:A,G354)</f>
        <v>0</v>
      </c>
    </row>
    <row r="355" spans="1:14" x14ac:dyDescent="0.25">
      <c r="A355">
        <v>2020</v>
      </c>
      <c r="B355" t="s">
        <v>1472</v>
      </c>
      <c r="C355" t="s">
        <v>1473</v>
      </c>
      <c r="D355" t="s">
        <v>1474</v>
      </c>
      <c r="E355" t="s">
        <v>17</v>
      </c>
      <c r="F355" t="s">
        <v>1475</v>
      </c>
      <c r="G355" t="s">
        <v>1476</v>
      </c>
      <c r="H355">
        <v>80.95</v>
      </c>
      <c r="I355" t="s">
        <v>20</v>
      </c>
      <c r="J355" t="s">
        <v>226</v>
      </c>
      <c r="K355" t="s">
        <v>22</v>
      </c>
      <c r="L355" s="2" t="s">
        <v>1477</v>
      </c>
      <c r="M355">
        <f>COUNTIF(Wishlist!A:A,G355)</f>
        <v>0</v>
      </c>
      <c r="N355">
        <f>COUNTIF(Blacklist!A:A,G355)</f>
        <v>0</v>
      </c>
    </row>
    <row r="356" spans="1:14" x14ac:dyDescent="0.25">
      <c r="A356">
        <v>2020</v>
      </c>
      <c r="B356" t="s">
        <v>1478</v>
      </c>
      <c r="C356" t="s">
        <v>1479</v>
      </c>
      <c r="D356" t="s">
        <v>1480</v>
      </c>
      <c r="E356" t="s">
        <v>17</v>
      </c>
      <c r="F356" t="s">
        <v>1481</v>
      </c>
      <c r="G356" t="s">
        <v>1482</v>
      </c>
      <c r="H356">
        <v>89.96</v>
      </c>
      <c r="I356" t="s">
        <v>20</v>
      </c>
      <c r="J356" t="s">
        <v>226</v>
      </c>
      <c r="K356" t="s">
        <v>22</v>
      </c>
      <c r="L356" s="2" t="s">
        <v>1483</v>
      </c>
      <c r="M356">
        <f>COUNTIF(Wishlist!A:A,G356)</f>
        <v>0</v>
      </c>
      <c r="N356">
        <f>COUNTIF(Blacklist!A:A,G356)</f>
        <v>0</v>
      </c>
    </row>
    <row r="357" spans="1:14" x14ac:dyDescent="0.25">
      <c r="A357">
        <v>2020</v>
      </c>
      <c r="B357" t="s">
        <v>1484</v>
      </c>
      <c r="C357" t="s">
        <v>1418</v>
      </c>
      <c r="D357" t="s">
        <v>1419</v>
      </c>
      <c r="E357" t="s">
        <v>17</v>
      </c>
      <c r="F357" t="s">
        <v>1485</v>
      </c>
      <c r="G357" t="s">
        <v>1486</v>
      </c>
      <c r="H357">
        <v>89.96</v>
      </c>
      <c r="I357" t="s">
        <v>20</v>
      </c>
      <c r="J357" t="s">
        <v>226</v>
      </c>
      <c r="K357" t="s">
        <v>22</v>
      </c>
      <c r="L357" s="2" t="s">
        <v>1487</v>
      </c>
      <c r="M357">
        <f>COUNTIF(Wishlist!A:A,G357)</f>
        <v>0</v>
      </c>
      <c r="N357">
        <f>COUNTIF(Blacklist!A:A,G357)</f>
        <v>0</v>
      </c>
    </row>
    <row r="358" spans="1:14" x14ac:dyDescent="0.25">
      <c r="A358">
        <v>2020</v>
      </c>
      <c r="B358" t="s">
        <v>193</v>
      </c>
      <c r="C358" t="s">
        <v>15</v>
      </c>
      <c r="D358" t="s">
        <v>199</v>
      </c>
      <c r="F358" t="s">
        <v>1488</v>
      </c>
      <c r="G358" t="s">
        <v>1489</v>
      </c>
      <c r="H358">
        <v>98.96</v>
      </c>
      <c r="I358" t="s">
        <v>20</v>
      </c>
      <c r="J358" t="s">
        <v>1490</v>
      </c>
      <c r="K358" t="s">
        <v>22</v>
      </c>
      <c r="L358" s="2" t="s">
        <v>1491</v>
      </c>
      <c r="M358">
        <f>COUNTIF(Wishlist!A:A,G358)</f>
        <v>0</v>
      </c>
      <c r="N358">
        <f>COUNTIF(Blacklist!A:A,G358)</f>
        <v>0</v>
      </c>
    </row>
    <row r="359" spans="1:14" x14ac:dyDescent="0.25">
      <c r="A359">
        <v>2020</v>
      </c>
      <c r="B359" t="s">
        <v>1390</v>
      </c>
      <c r="C359" t="s">
        <v>15</v>
      </c>
      <c r="D359" t="s">
        <v>199</v>
      </c>
      <c r="E359" t="s">
        <v>17</v>
      </c>
      <c r="F359" t="s">
        <v>1396</v>
      </c>
      <c r="G359" t="s">
        <v>1492</v>
      </c>
      <c r="H359">
        <v>107.95</v>
      </c>
      <c r="I359" t="s">
        <v>20</v>
      </c>
      <c r="J359" t="s">
        <v>1490</v>
      </c>
      <c r="K359" t="s">
        <v>22</v>
      </c>
      <c r="L359" s="2" t="s">
        <v>1493</v>
      </c>
      <c r="M359">
        <f>COUNTIF(Wishlist!A:A,G359)</f>
        <v>0</v>
      </c>
      <c r="N359">
        <f>COUNTIF(Blacklist!A:A,G359)</f>
        <v>0</v>
      </c>
    </row>
    <row r="360" spans="1:14" x14ac:dyDescent="0.25">
      <c r="A360">
        <v>2020</v>
      </c>
      <c r="B360" t="s">
        <v>1390</v>
      </c>
      <c r="C360" t="s">
        <v>15</v>
      </c>
      <c r="D360" t="s">
        <v>199</v>
      </c>
      <c r="E360" t="s">
        <v>17</v>
      </c>
      <c r="F360" t="s">
        <v>203</v>
      </c>
      <c r="G360" t="s">
        <v>1494</v>
      </c>
      <c r="H360">
        <v>134.94999999999999</v>
      </c>
      <c r="I360" t="s">
        <v>20</v>
      </c>
      <c r="J360" t="s">
        <v>1490</v>
      </c>
      <c r="K360" t="s">
        <v>22</v>
      </c>
      <c r="L360" s="2" t="s">
        <v>1495</v>
      </c>
      <c r="M360">
        <f>COUNTIF(Wishlist!A:A,G360)</f>
        <v>0</v>
      </c>
      <c r="N360">
        <f>COUNTIF(Blacklist!A:A,G360)</f>
        <v>0</v>
      </c>
    </row>
    <row r="361" spans="1:14" x14ac:dyDescent="0.25">
      <c r="A361">
        <v>2020</v>
      </c>
      <c r="B361" t="s">
        <v>193</v>
      </c>
      <c r="C361" t="s">
        <v>15</v>
      </c>
      <c r="D361" t="s">
        <v>199</v>
      </c>
      <c r="E361" t="s">
        <v>17</v>
      </c>
      <c r="F361" t="s">
        <v>203</v>
      </c>
      <c r="G361" t="s">
        <v>1496</v>
      </c>
      <c r="H361">
        <v>134.94999999999999</v>
      </c>
      <c r="I361" t="s">
        <v>20</v>
      </c>
      <c r="J361" t="s">
        <v>1490</v>
      </c>
      <c r="K361" t="s">
        <v>22</v>
      </c>
      <c r="L361" s="2" t="s">
        <v>1497</v>
      </c>
      <c r="M361">
        <f>COUNTIF(Wishlist!A:A,G361)</f>
        <v>0</v>
      </c>
      <c r="N361">
        <f>COUNTIF(Blacklist!A:A,G361)</f>
        <v>0</v>
      </c>
    </row>
    <row r="362" spans="1:14" x14ac:dyDescent="0.25">
      <c r="A362">
        <v>2020</v>
      </c>
      <c r="B362" t="s">
        <v>1147</v>
      </c>
      <c r="C362" t="s">
        <v>1418</v>
      </c>
      <c r="D362" t="s">
        <v>1419</v>
      </c>
      <c r="E362" t="s">
        <v>17</v>
      </c>
      <c r="F362" t="s">
        <v>1498</v>
      </c>
      <c r="G362" t="s">
        <v>1499</v>
      </c>
      <c r="H362">
        <v>134.94999999999999</v>
      </c>
      <c r="I362" t="s">
        <v>20</v>
      </c>
      <c r="J362" t="s">
        <v>226</v>
      </c>
      <c r="K362" t="s">
        <v>22</v>
      </c>
      <c r="L362" s="2" t="s">
        <v>1500</v>
      </c>
      <c r="M362">
        <f>COUNTIF(Wishlist!A:A,G362)</f>
        <v>0</v>
      </c>
      <c r="N362">
        <f>COUNTIF(Blacklist!A:A,G362)</f>
        <v>0</v>
      </c>
    </row>
    <row r="363" spans="1:14" x14ac:dyDescent="0.25">
      <c r="A363">
        <v>2021</v>
      </c>
      <c r="B363" t="s">
        <v>1390</v>
      </c>
      <c r="C363" t="s">
        <v>207</v>
      </c>
      <c r="D363" t="s">
        <v>208</v>
      </c>
      <c r="E363" t="s">
        <v>17</v>
      </c>
      <c r="G363" t="s">
        <v>1501</v>
      </c>
      <c r="H363">
        <v>17.96</v>
      </c>
      <c r="I363" t="s">
        <v>20</v>
      </c>
      <c r="J363" t="s">
        <v>197</v>
      </c>
      <c r="K363" t="s">
        <v>22</v>
      </c>
      <c r="L363" s="2" t="s">
        <v>1502</v>
      </c>
      <c r="M363">
        <f>COUNTIF(Wishlist!A:A,G363)</f>
        <v>1</v>
      </c>
      <c r="N363">
        <f>COUNTIF(Blacklist!A:A,G363)</f>
        <v>0</v>
      </c>
    </row>
    <row r="364" spans="1:14" x14ac:dyDescent="0.25">
      <c r="A364">
        <v>2021</v>
      </c>
      <c r="B364" t="s">
        <v>1478</v>
      </c>
      <c r="C364" t="s">
        <v>585</v>
      </c>
      <c r="D364" t="s">
        <v>1503</v>
      </c>
      <c r="E364" t="s">
        <v>17</v>
      </c>
      <c r="F364" t="s">
        <v>1504</v>
      </c>
      <c r="G364" t="s">
        <v>1505</v>
      </c>
      <c r="H364">
        <v>99.95</v>
      </c>
      <c r="I364" t="s">
        <v>20</v>
      </c>
      <c r="J364" t="s">
        <v>226</v>
      </c>
      <c r="K364" t="s">
        <v>22</v>
      </c>
      <c r="L364" s="2" t="s">
        <v>1506</v>
      </c>
      <c r="M364">
        <f>COUNTIF(Wishlist!A:A,G364)</f>
        <v>0</v>
      </c>
      <c r="N364">
        <f>COUNTIF(Blacklist!A:A,G364)</f>
        <v>0</v>
      </c>
    </row>
    <row r="365" spans="1:14" x14ac:dyDescent="0.25">
      <c r="A365">
        <v>2021</v>
      </c>
      <c r="B365" t="s">
        <v>1478</v>
      </c>
      <c r="C365" t="s">
        <v>585</v>
      </c>
      <c r="D365" t="s">
        <v>1503</v>
      </c>
      <c r="E365" t="s">
        <v>17</v>
      </c>
      <c r="F365" t="s">
        <v>1507</v>
      </c>
      <c r="G365" t="s">
        <v>1508</v>
      </c>
      <c r="H365">
        <v>76.459999999999994</v>
      </c>
      <c r="I365" t="s">
        <v>20</v>
      </c>
      <c r="J365" t="s">
        <v>226</v>
      </c>
      <c r="K365" t="s">
        <v>22</v>
      </c>
      <c r="L365" s="2" t="s">
        <v>1509</v>
      </c>
      <c r="M365">
        <f>COUNTIF(Wishlist!A:A,G365)</f>
        <v>0</v>
      </c>
      <c r="N365">
        <f>COUNTIF(Blacklist!A:A,G365)</f>
        <v>0</v>
      </c>
    </row>
    <row r="366" spans="1:14" x14ac:dyDescent="0.25">
      <c r="A366">
        <v>2021</v>
      </c>
      <c r="B366" t="s">
        <v>1478</v>
      </c>
      <c r="C366" t="s">
        <v>585</v>
      </c>
      <c r="D366" t="s">
        <v>1503</v>
      </c>
      <c r="E366" t="s">
        <v>17</v>
      </c>
      <c r="F366" t="s">
        <v>1504</v>
      </c>
      <c r="G366" t="s">
        <v>1510</v>
      </c>
      <c r="H366">
        <v>76.459999999999994</v>
      </c>
      <c r="I366" t="s">
        <v>20</v>
      </c>
      <c r="J366" t="s">
        <v>226</v>
      </c>
      <c r="K366" t="s">
        <v>22</v>
      </c>
      <c r="L366" s="2" t="s">
        <v>1511</v>
      </c>
      <c r="M366">
        <f>COUNTIF(Wishlist!A:A,G366)</f>
        <v>0</v>
      </c>
      <c r="N366">
        <f>COUNTIF(Blacklist!A:A,G366)</f>
        <v>0</v>
      </c>
    </row>
    <row r="367" spans="1:14" x14ac:dyDescent="0.25">
      <c r="A367">
        <v>2021</v>
      </c>
      <c r="B367" t="s">
        <v>1512</v>
      </c>
      <c r="C367" t="s">
        <v>585</v>
      </c>
      <c r="D367" t="s">
        <v>1503</v>
      </c>
      <c r="E367" t="s">
        <v>17</v>
      </c>
      <c r="F367" t="s">
        <v>1513</v>
      </c>
      <c r="G367" t="s">
        <v>1514</v>
      </c>
      <c r="H367">
        <v>199.95</v>
      </c>
      <c r="I367" t="s">
        <v>20</v>
      </c>
      <c r="J367" t="s">
        <v>226</v>
      </c>
      <c r="K367" t="s">
        <v>22</v>
      </c>
      <c r="L367" s="2" t="s">
        <v>1515</v>
      </c>
      <c r="M367">
        <f>COUNTIF(Wishlist!A:A,G367)</f>
        <v>0</v>
      </c>
      <c r="N367">
        <f>COUNTIF(Blacklist!A:A,G367)</f>
        <v>0</v>
      </c>
    </row>
    <row r="368" spans="1:14" x14ac:dyDescent="0.25">
      <c r="A368">
        <v>2021</v>
      </c>
      <c r="B368" t="s">
        <v>1131</v>
      </c>
      <c r="C368" t="s">
        <v>1516</v>
      </c>
      <c r="D368" t="s">
        <v>1517</v>
      </c>
      <c r="E368" t="s">
        <v>17</v>
      </c>
      <c r="F368" t="s">
        <v>1518</v>
      </c>
      <c r="G368" t="s">
        <v>1519</v>
      </c>
      <c r="H368">
        <v>80.95</v>
      </c>
      <c r="I368" t="s">
        <v>20</v>
      </c>
      <c r="J368" t="s">
        <v>226</v>
      </c>
      <c r="K368" t="s">
        <v>22</v>
      </c>
      <c r="L368" s="2" t="s">
        <v>1520</v>
      </c>
      <c r="M368">
        <f>COUNTIF(Wishlist!A:A,G368)</f>
        <v>0</v>
      </c>
      <c r="N368">
        <f>COUNTIF(Blacklist!A:A,G368)</f>
        <v>0</v>
      </c>
    </row>
    <row r="369" spans="1:14" x14ac:dyDescent="0.25">
      <c r="A369">
        <v>2021</v>
      </c>
      <c r="B369" t="s">
        <v>1484</v>
      </c>
      <c r="C369" t="s">
        <v>1521</v>
      </c>
      <c r="D369" t="s">
        <v>1522</v>
      </c>
      <c r="E369" t="s">
        <v>17</v>
      </c>
      <c r="F369" t="s">
        <v>1518</v>
      </c>
      <c r="G369" t="s">
        <v>1523</v>
      </c>
      <c r="H369">
        <v>99.95</v>
      </c>
      <c r="I369" t="s">
        <v>20</v>
      </c>
      <c r="J369" t="s">
        <v>226</v>
      </c>
      <c r="K369" t="s">
        <v>22</v>
      </c>
      <c r="L369" s="2" t="s">
        <v>1524</v>
      </c>
      <c r="M369">
        <f>COUNTIF(Wishlist!A:A,G369)</f>
        <v>0</v>
      </c>
      <c r="N369">
        <f>COUNTIF(Blacklist!A:A,G369)</f>
        <v>0</v>
      </c>
    </row>
    <row r="370" spans="1:14" x14ac:dyDescent="0.25">
      <c r="A370">
        <v>2021</v>
      </c>
      <c r="B370" t="s">
        <v>1525</v>
      </c>
      <c r="C370" t="s">
        <v>1521</v>
      </c>
      <c r="D370" t="s">
        <v>1522</v>
      </c>
      <c r="E370" t="s">
        <v>17</v>
      </c>
      <c r="G370" t="s">
        <v>1526</v>
      </c>
      <c r="H370">
        <v>199.95</v>
      </c>
      <c r="I370" t="s">
        <v>20</v>
      </c>
      <c r="J370" t="s">
        <v>226</v>
      </c>
      <c r="K370" t="s">
        <v>22</v>
      </c>
      <c r="L370" s="2" t="s">
        <v>1527</v>
      </c>
      <c r="M370">
        <f>COUNTIF(Wishlist!A:A,G370)</f>
        <v>0</v>
      </c>
      <c r="N370">
        <f>COUNTIF(Blacklist!A:A,G370)</f>
        <v>0</v>
      </c>
    </row>
    <row r="371" spans="1:14" x14ac:dyDescent="0.25">
      <c r="A371">
        <v>2021</v>
      </c>
      <c r="B371" t="s">
        <v>1423</v>
      </c>
      <c r="C371" t="s">
        <v>1528</v>
      </c>
      <c r="D371" t="s">
        <v>1529</v>
      </c>
      <c r="E371" t="s">
        <v>17</v>
      </c>
      <c r="F371" t="s">
        <v>1530</v>
      </c>
      <c r="G371" t="s">
        <v>1531</v>
      </c>
      <c r="H371">
        <v>76.459999999999994</v>
      </c>
      <c r="I371" t="s">
        <v>20</v>
      </c>
      <c r="J371" t="s">
        <v>226</v>
      </c>
      <c r="K371" t="s">
        <v>22</v>
      </c>
      <c r="L371" s="2" t="s">
        <v>1532</v>
      </c>
      <c r="M371">
        <f>COUNTIF(Wishlist!A:A,G371)</f>
        <v>0</v>
      </c>
      <c r="N371">
        <f>COUNTIF(Blacklist!A:A,G371)</f>
        <v>0</v>
      </c>
    </row>
    <row r="372" spans="1:14" x14ac:dyDescent="0.25">
      <c r="A372">
        <v>2021</v>
      </c>
      <c r="B372" t="s">
        <v>1423</v>
      </c>
      <c r="C372" t="s">
        <v>1528</v>
      </c>
      <c r="D372" t="s">
        <v>1529</v>
      </c>
      <c r="E372" t="s">
        <v>17</v>
      </c>
      <c r="F372" t="s">
        <v>1533</v>
      </c>
      <c r="G372" t="s">
        <v>1534</v>
      </c>
      <c r="H372">
        <v>99.95</v>
      </c>
      <c r="I372" t="s">
        <v>20</v>
      </c>
      <c r="J372" t="s">
        <v>226</v>
      </c>
      <c r="K372" t="s">
        <v>22</v>
      </c>
      <c r="L372" s="2" t="s">
        <v>1535</v>
      </c>
      <c r="M372">
        <f>COUNTIF(Wishlist!A:A,G372)</f>
        <v>0</v>
      </c>
      <c r="N372">
        <f>COUNTIF(Blacklist!A:A,G372)</f>
        <v>0</v>
      </c>
    </row>
    <row r="373" spans="1:14" x14ac:dyDescent="0.25">
      <c r="A373">
        <v>2021</v>
      </c>
      <c r="B373" t="s">
        <v>1536</v>
      </c>
      <c r="C373" t="s">
        <v>585</v>
      </c>
      <c r="D373" t="s">
        <v>1503</v>
      </c>
      <c r="E373" t="s">
        <v>17</v>
      </c>
      <c r="F373" t="s">
        <v>1537</v>
      </c>
      <c r="G373" t="s">
        <v>1538</v>
      </c>
      <c r="H373">
        <v>76.459999999999994</v>
      </c>
      <c r="I373" t="s">
        <v>20</v>
      </c>
      <c r="J373" t="s">
        <v>226</v>
      </c>
      <c r="K373" t="s">
        <v>22</v>
      </c>
      <c r="L373" s="2" t="s">
        <v>1539</v>
      </c>
      <c r="M373">
        <f>COUNTIF(Wishlist!A:A,G373)</f>
        <v>0</v>
      </c>
      <c r="N373">
        <f>COUNTIF(Blacklist!A:A,G373)</f>
        <v>0</v>
      </c>
    </row>
    <row r="374" spans="1:14" x14ac:dyDescent="0.25">
      <c r="A374">
        <v>2021</v>
      </c>
      <c r="B374" t="s">
        <v>1536</v>
      </c>
      <c r="C374" t="s">
        <v>585</v>
      </c>
      <c r="D374" t="s">
        <v>1503</v>
      </c>
      <c r="E374" t="s">
        <v>17</v>
      </c>
      <c r="F374" t="s">
        <v>1540</v>
      </c>
      <c r="G374" t="s">
        <v>1541</v>
      </c>
      <c r="H374">
        <v>76.459999999999994</v>
      </c>
      <c r="I374" t="s">
        <v>20</v>
      </c>
      <c r="J374" t="s">
        <v>226</v>
      </c>
      <c r="K374" t="s">
        <v>22</v>
      </c>
      <c r="L374" s="2" t="s">
        <v>1542</v>
      </c>
      <c r="M374">
        <f>COUNTIF(Wishlist!A:A,G374)</f>
        <v>0</v>
      </c>
      <c r="N374">
        <f>COUNTIF(Blacklist!A:A,G374)</f>
        <v>0</v>
      </c>
    </row>
    <row r="375" spans="1:14" x14ac:dyDescent="0.25">
      <c r="A375">
        <v>2021</v>
      </c>
      <c r="B375" t="s">
        <v>1536</v>
      </c>
      <c r="C375" t="s">
        <v>585</v>
      </c>
      <c r="D375" t="s">
        <v>1503</v>
      </c>
      <c r="E375" t="s">
        <v>17</v>
      </c>
      <c r="F375" t="s">
        <v>1540</v>
      </c>
      <c r="G375" t="s">
        <v>1543</v>
      </c>
      <c r="H375">
        <v>99.95</v>
      </c>
      <c r="I375" t="s">
        <v>20</v>
      </c>
      <c r="J375" t="s">
        <v>226</v>
      </c>
      <c r="K375" t="s">
        <v>22</v>
      </c>
      <c r="L375" s="2" t="s">
        <v>1544</v>
      </c>
      <c r="M375">
        <f>COUNTIF(Wishlist!A:A,G375)</f>
        <v>0</v>
      </c>
      <c r="N375">
        <f>COUNTIF(Blacklist!A:A,G375)</f>
        <v>0</v>
      </c>
    </row>
    <row r="376" spans="1:14" x14ac:dyDescent="0.25">
      <c r="A376">
        <v>2021</v>
      </c>
      <c r="B376" t="s">
        <v>1536</v>
      </c>
      <c r="C376" t="s">
        <v>585</v>
      </c>
      <c r="D376" t="s">
        <v>1503</v>
      </c>
      <c r="E376" t="s">
        <v>17</v>
      </c>
      <c r="F376" t="s">
        <v>1537</v>
      </c>
      <c r="G376" t="s">
        <v>1545</v>
      </c>
      <c r="H376">
        <v>99.95</v>
      </c>
      <c r="I376" t="s">
        <v>20</v>
      </c>
      <c r="J376" t="s">
        <v>226</v>
      </c>
      <c r="K376" t="s">
        <v>22</v>
      </c>
      <c r="L376" s="2" t="s">
        <v>1546</v>
      </c>
      <c r="M376">
        <f>COUNTIF(Wishlist!A:A,G376)</f>
        <v>0</v>
      </c>
      <c r="N376">
        <f>COUNTIF(Blacklist!A:A,G376)</f>
        <v>0</v>
      </c>
    </row>
    <row r="377" spans="1:14" x14ac:dyDescent="0.25">
      <c r="A377">
        <v>2021</v>
      </c>
      <c r="B377" t="s">
        <v>1547</v>
      </c>
      <c r="C377" t="s">
        <v>585</v>
      </c>
      <c r="D377" t="s">
        <v>1503</v>
      </c>
      <c r="E377" t="s">
        <v>17</v>
      </c>
      <c r="G377" t="s">
        <v>1548</v>
      </c>
      <c r="H377">
        <v>199.95</v>
      </c>
      <c r="I377" t="s">
        <v>20</v>
      </c>
      <c r="J377" t="s">
        <v>226</v>
      </c>
      <c r="K377" t="s">
        <v>22</v>
      </c>
      <c r="L377" s="2" t="s">
        <v>1549</v>
      </c>
      <c r="M377">
        <f>COUNTIF(Wishlist!A:A,G377)</f>
        <v>0</v>
      </c>
      <c r="N377">
        <f>COUNTIF(Blacklist!A:A,G377)</f>
        <v>0</v>
      </c>
    </row>
    <row r="378" spans="1:14" x14ac:dyDescent="0.25">
      <c r="A378">
        <v>2021</v>
      </c>
      <c r="B378" t="s">
        <v>1147</v>
      </c>
      <c r="C378" t="s">
        <v>1418</v>
      </c>
      <c r="D378" t="s">
        <v>1431</v>
      </c>
      <c r="E378" t="s">
        <v>17</v>
      </c>
      <c r="G378" t="s">
        <v>1550</v>
      </c>
      <c r="H378">
        <v>11.65</v>
      </c>
      <c r="I378" t="s">
        <v>20</v>
      </c>
      <c r="J378" t="s">
        <v>197</v>
      </c>
      <c r="K378" t="s">
        <v>22</v>
      </c>
      <c r="L378" s="2" t="s">
        <v>1551</v>
      </c>
      <c r="M378">
        <f>COUNTIF(Wishlist!A:A,G378)</f>
        <v>1</v>
      </c>
      <c r="N378">
        <f>COUNTIF(Blacklist!A:A,G378)</f>
        <v>0</v>
      </c>
    </row>
    <row r="379" spans="1:14" x14ac:dyDescent="0.25">
      <c r="A379">
        <v>2021</v>
      </c>
      <c r="B379" t="s">
        <v>1147</v>
      </c>
      <c r="C379" t="s">
        <v>1418</v>
      </c>
      <c r="D379" t="s">
        <v>1431</v>
      </c>
      <c r="E379" t="s">
        <v>17</v>
      </c>
      <c r="G379" t="s">
        <v>1552</v>
      </c>
      <c r="H379">
        <v>22.45</v>
      </c>
      <c r="I379" t="s">
        <v>20</v>
      </c>
      <c r="J379" t="s">
        <v>197</v>
      </c>
      <c r="K379" t="s">
        <v>22</v>
      </c>
      <c r="L379" s="2" t="s">
        <v>1553</v>
      </c>
      <c r="M379">
        <f>COUNTIF(Wishlist!A:A,G379)</f>
        <v>0</v>
      </c>
      <c r="N379">
        <f>COUNTIF(Blacklist!A:A,G379)</f>
        <v>0</v>
      </c>
    </row>
    <row r="380" spans="1:14" x14ac:dyDescent="0.25">
      <c r="A380">
        <v>2021</v>
      </c>
      <c r="B380" t="s">
        <v>1147</v>
      </c>
      <c r="C380" t="s">
        <v>1418</v>
      </c>
      <c r="D380" t="s">
        <v>1431</v>
      </c>
      <c r="E380" t="s">
        <v>17</v>
      </c>
      <c r="F380" t="s">
        <v>1554</v>
      </c>
      <c r="G380" t="s">
        <v>1555</v>
      </c>
      <c r="H380">
        <v>71.959999999999994</v>
      </c>
      <c r="I380" t="s">
        <v>20</v>
      </c>
      <c r="J380" t="s">
        <v>226</v>
      </c>
      <c r="K380" t="s">
        <v>22</v>
      </c>
      <c r="L380" s="2" t="s">
        <v>1556</v>
      </c>
      <c r="M380">
        <f>COUNTIF(Wishlist!A:A,G380)</f>
        <v>0</v>
      </c>
      <c r="N380">
        <f>COUNTIF(Blacklist!A:A,G380)</f>
        <v>0</v>
      </c>
    </row>
    <row r="381" spans="1:14" x14ac:dyDescent="0.25">
      <c r="A381">
        <v>2021</v>
      </c>
      <c r="B381" t="s">
        <v>1147</v>
      </c>
      <c r="C381" t="s">
        <v>1418</v>
      </c>
      <c r="D381" t="s">
        <v>1431</v>
      </c>
      <c r="E381" t="s">
        <v>17</v>
      </c>
      <c r="F381" t="s">
        <v>1432</v>
      </c>
      <c r="G381" t="s">
        <v>1557</v>
      </c>
      <c r="H381">
        <v>71.959999999999994</v>
      </c>
      <c r="I381" t="s">
        <v>20</v>
      </c>
      <c r="J381" t="s">
        <v>226</v>
      </c>
      <c r="K381" t="s">
        <v>22</v>
      </c>
      <c r="L381" s="2" t="s">
        <v>1558</v>
      </c>
      <c r="M381">
        <f>COUNTIF(Wishlist!A:A,G381)</f>
        <v>0</v>
      </c>
      <c r="N381">
        <f>COUNTIF(Blacklist!A:A,G381)</f>
        <v>0</v>
      </c>
    </row>
    <row r="382" spans="1:14" x14ac:dyDescent="0.25">
      <c r="A382">
        <v>2021</v>
      </c>
      <c r="B382" t="s">
        <v>1147</v>
      </c>
      <c r="C382" t="s">
        <v>1418</v>
      </c>
      <c r="D382" t="s">
        <v>1431</v>
      </c>
      <c r="E382" t="s">
        <v>17</v>
      </c>
      <c r="F382" t="s">
        <v>1554</v>
      </c>
      <c r="G382" t="s">
        <v>1559</v>
      </c>
      <c r="H382">
        <v>99.95</v>
      </c>
      <c r="I382" t="s">
        <v>20</v>
      </c>
      <c r="J382" t="s">
        <v>251</v>
      </c>
      <c r="K382" t="s">
        <v>22</v>
      </c>
      <c r="L382" s="2" t="s">
        <v>1560</v>
      </c>
      <c r="M382">
        <f>COUNTIF(Wishlist!A:A,G382)</f>
        <v>0</v>
      </c>
      <c r="N382">
        <f>COUNTIF(Blacklist!A:A,G382)</f>
        <v>0</v>
      </c>
    </row>
    <row r="383" spans="1:14" x14ac:dyDescent="0.25">
      <c r="A383">
        <v>2021</v>
      </c>
      <c r="B383" t="s">
        <v>1147</v>
      </c>
      <c r="C383" t="s">
        <v>1418</v>
      </c>
      <c r="D383" t="s">
        <v>1431</v>
      </c>
      <c r="E383" t="s">
        <v>17</v>
      </c>
      <c r="F383" t="s">
        <v>1554</v>
      </c>
      <c r="G383" t="s">
        <v>1561</v>
      </c>
      <c r="H383">
        <v>99.95</v>
      </c>
      <c r="I383" t="s">
        <v>20</v>
      </c>
      <c r="J383" t="s">
        <v>226</v>
      </c>
      <c r="K383" t="s">
        <v>22</v>
      </c>
      <c r="L383" s="2" t="s">
        <v>1562</v>
      </c>
      <c r="M383">
        <f>COUNTIF(Wishlist!A:A,G383)</f>
        <v>0</v>
      </c>
      <c r="N383">
        <f>COUNTIF(Blacklist!A:A,G383)</f>
        <v>0</v>
      </c>
    </row>
    <row r="384" spans="1:14" x14ac:dyDescent="0.25">
      <c r="A384">
        <v>2021</v>
      </c>
      <c r="B384" t="s">
        <v>1147</v>
      </c>
      <c r="C384" t="s">
        <v>1418</v>
      </c>
      <c r="D384" t="s">
        <v>1431</v>
      </c>
      <c r="E384" t="s">
        <v>17</v>
      </c>
      <c r="F384" t="s">
        <v>1432</v>
      </c>
      <c r="G384" t="s">
        <v>1563</v>
      </c>
      <c r="H384">
        <v>99.95</v>
      </c>
      <c r="I384" t="s">
        <v>20</v>
      </c>
      <c r="J384" t="s">
        <v>226</v>
      </c>
      <c r="K384" t="s">
        <v>22</v>
      </c>
      <c r="L384" s="2" t="s">
        <v>1564</v>
      </c>
      <c r="M384">
        <f>COUNTIF(Wishlist!A:A,G384)</f>
        <v>0</v>
      </c>
      <c r="N384">
        <f>COUNTIF(Blacklist!A:A,G384)</f>
        <v>0</v>
      </c>
    </row>
    <row r="385" spans="1:14" x14ac:dyDescent="0.25">
      <c r="A385">
        <v>2021</v>
      </c>
      <c r="B385" t="s">
        <v>1147</v>
      </c>
      <c r="C385" t="s">
        <v>1418</v>
      </c>
      <c r="D385" t="s">
        <v>1431</v>
      </c>
      <c r="E385" t="s">
        <v>17</v>
      </c>
      <c r="F385" t="s">
        <v>1432</v>
      </c>
      <c r="G385" t="s">
        <v>1565</v>
      </c>
      <c r="H385">
        <v>99.95</v>
      </c>
      <c r="I385" t="s">
        <v>20</v>
      </c>
      <c r="J385" t="s">
        <v>251</v>
      </c>
      <c r="K385" t="s">
        <v>22</v>
      </c>
      <c r="L385" s="2" t="s">
        <v>1566</v>
      </c>
      <c r="M385">
        <f>COUNTIF(Wishlist!A:A,G385)</f>
        <v>0</v>
      </c>
      <c r="N385">
        <f>COUNTIF(Blacklist!A:A,G385)</f>
        <v>0</v>
      </c>
    </row>
    <row r="386" spans="1:14" x14ac:dyDescent="0.25">
      <c r="A386">
        <v>2021</v>
      </c>
      <c r="B386" t="s">
        <v>1567</v>
      </c>
      <c r="C386" t="s">
        <v>1418</v>
      </c>
      <c r="D386" t="s">
        <v>1431</v>
      </c>
      <c r="E386" t="s">
        <v>17</v>
      </c>
      <c r="G386" t="s">
        <v>1568</v>
      </c>
      <c r="H386">
        <v>199.95</v>
      </c>
      <c r="I386" t="s">
        <v>20</v>
      </c>
      <c r="J386" t="s">
        <v>226</v>
      </c>
      <c r="K386" t="s">
        <v>22</v>
      </c>
      <c r="L386" s="2" t="s">
        <v>1569</v>
      </c>
      <c r="M386">
        <f>COUNTIF(Wishlist!A:A,G386)</f>
        <v>0</v>
      </c>
      <c r="N386">
        <f>COUNTIF(Blacklist!A:A,G386)</f>
        <v>0</v>
      </c>
    </row>
    <row r="387" spans="1:14" x14ac:dyDescent="0.25">
      <c r="A387">
        <v>2021</v>
      </c>
      <c r="B387" t="s">
        <v>1272</v>
      </c>
      <c r="C387" t="s">
        <v>1570</v>
      </c>
      <c r="D387" t="s">
        <v>1571</v>
      </c>
      <c r="E387" t="s">
        <v>17</v>
      </c>
      <c r="F387" t="s">
        <v>1518</v>
      </c>
      <c r="G387" t="s">
        <v>1572</v>
      </c>
      <c r="H387">
        <v>179.95</v>
      </c>
      <c r="I387" t="s">
        <v>20</v>
      </c>
      <c r="J387" t="s">
        <v>226</v>
      </c>
      <c r="K387" t="s">
        <v>22</v>
      </c>
      <c r="L387" s="2" t="s">
        <v>1573</v>
      </c>
      <c r="M387">
        <f>COUNTIF(Wishlist!A:A,G387)</f>
        <v>0</v>
      </c>
      <c r="N387">
        <f>COUNTIF(Blacklist!A:A,G387)</f>
        <v>0</v>
      </c>
    </row>
    <row r="388" spans="1:14" x14ac:dyDescent="0.25">
      <c r="A388">
        <v>2021</v>
      </c>
      <c r="B388" t="s">
        <v>1272</v>
      </c>
      <c r="C388" t="s">
        <v>1570</v>
      </c>
      <c r="D388" t="s">
        <v>1571</v>
      </c>
      <c r="E388" t="s">
        <v>17</v>
      </c>
      <c r="F388" t="s">
        <v>1518</v>
      </c>
      <c r="G388" t="s">
        <v>1574</v>
      </c>
      <c r="H388">
        <v>269.95999999999998</v>
      </c>
      <c r="I388" t="s">
        <v>20</v>
      </c>
      <c r="J388" t="s">
        <v>226</v>
      </c>
      <c r="K388" t="s">
        <v>22</v>
      </c>
      <c r="L388" s="2" t="s">
        <v>1575</v>
      </c>
      <c r="M388">
        <f>COUNTIF(Wishlist!A:A,G388)</f>
        <v>0</v>
      </c>
      <c r="N388">
        <f>COUNTIF(Blacklist!A:A,G388)</f>
        <v>0</v>
      </c>
    </row>
    <row r="389" spans="1:14" x14ac:dyDescent="0.25">
      <c r="A389">
        <v>2021</v>
      </c>
      <c r="B389" t="s">
        <v>1576</v>
      </c>
      <c r="C389" t="s">
        <v>1521</v>
      </c>
      <c r="D389" t="s">
        <v>1522</v>
      </c>
      <c r="E389" t="s">
        <v>17</v>
      </c>
      <c r="F389" t="s">
        <v>1518</v>
      </c>
      <c r="G389" t="s">
        <v>1577</v>
      </c>
      <c r="H389">
        <v>76.459999999999994</v>
      </c>
      <c r="I389" t="s">
        <v>20</v>
      </c>
      <c r="J389" t="s">
        <v>226</v>
      </c>
      <c r="K389" t="s">
        <v>22</v>
      </c>
      <c r="L389" s="2" t="s">
        <v>1578</v>
      </c>
      <c r="M389">
        <f>COUNTIF(Wishlist!A:A,G389)</f>
        <v>0</v>
      </c>
      <c r="N389">
        <f>COUNTIF(Blacklist!A:A,G389)</f>
        <v>0</v>
      </c>
    </row>
    <row r="390" spans="1:14" x14ac:dyDescent="0.25">
      <c r="A390">
        <v>2021</v>
      </c>
      <c r="B390" t="s">
        <v>1576</v>
      </c>
      <c r="C390" t="s">
        <v>1521</v>
      </c>
      <c r="D390" t="s">
        <v>1522</v>
      </c>
      <c r="E390" t="s">
        <v>17</v>
      </c>
      <c r="F390" t="s">
        <v>1518</v>
      </c>
      <c r="G390" t="s">
        <v>1579</v>
      </c>
      <c r="H390">
        <v>99.95</v>
      </c>
      <c r="I390" t="s">
        <v>20</v>
      </c>
      <c r="J390" t="s">
        <v>226</v>
      </c>
      <c r="K390" t="s">
        <v>22</v>
      </c>
      <c r="L390" s="2" t="s">
        <v>1580</v>
      </c>
      <c r="M390">
        <f>COUNTIF(Wishlist!A:A,G390)</f>
        <v>0</v>
      </c>
      <c r="N390">
        <f>COUNTIF(Blacklist!A:A,G390)</f>
        <v>0</v>
      </c>
    </row>
    <row r="391" spans="1:14" x14ac:dyDescent="0.25">
      <c r="A391">
        <v>2021</v>
      </c>
      <c r="B391" t="s">
        <v>1472</v>
      </c>
      <c r="C391" t="s">
        <v>1462</v>
      </c>
      <c r="D391" t="s">
        <v>1581</v>
      </c>
      <c r="E391" t="s">
        <v>17</v>
      </c>
      <c r="F391" t="s">
        <v>1518</v>
      </c>
      <c r="G391" t="s">
        <v>1582</v>
      </c>
      <c r="H391">
        <v>71.959999999999994</v>
      </c>
      <c r="I391" t="s">
        <v>20</v>
      </c>
      <c r="J391" t="s">
        <v>226</v>
      </c>
      <c r="K391" t="s">
        <v>22</v>
      </c>
      <c r="L391" s="2" t="s">
        <v>1583</v>
      </c>
      <c r="M391">
        <f>COUNTIF(Wishlist!A:A,G391)</f>
        <v>0</v>
      </c>
      <c r="N391">
        <f>COUNTIF(Blacklist!A:A,G391)</f>
        <v>0</v>
      </c>
    </row>
    <row r="392" spans="1:14" x14ac:dyDescent="0.25">
      <c r="A392">
        <v>2021</v>
      </c>
      <c r="B392" t="s">
        <v>1472</v>
      </c>
      <c r="C392" t="s">
        <v>1473</v>
      </c>
      <c r="D392" t="s">
        <v>1584</v>
      </c>
      <c r="E392" t="s">
        <v>17</v>
      </c>
      <c r="F392" t="s">
        <v>1585</v>
      </c>
      <c r="G392" t="s">
        <v>1586</v>
      </c>
      <c r="H392">
        <v>80.95</v>
      </c>
      <c r="I392" t="s">
        <v>20</v>
      </c>
      <c r="J392" t="s">
        <v>226</v>
      </c>
      <c r="K392" t="s">
        <v>22</v>
      </c>
      <c r="L392" s="2" t="s">
        <v>1587</v>
      </c>
      <c r="M392">
        <f>COUNTIF(Wishlist!A:A,G392)</f>
        <v>0</v>
      </c>
      <c r="N392">
        <f>COUNTIF(Blacklist!A:A,G392)</f>
        <v>0</v>
      </c>
    </row>
    <row r="393" spans="1:14" x14ac:dyDescent="0.25">
      <c r="A393">
        <v>2021</v>
      </c>
      <c r="B393" t="s">
        <v>1472</v>
      </c>
      <c r="C393" t="s">
        <v>1462</v>
      </c>
      <c r="D393" t="s">
        <v>1588</v>
      </c>
      <c r="E393" t="s">
        <v>17</v>
      </c>
      <c r="F393" t="s">
        <v>1518</v>
      </c>
      <c r="G393" t="s">
        <v>1589</v>
      </c>
      <c r="H393">
        <v>99.95</v>
      </c>
      <c r="I393" t="s">
        <v>20</v>
      </c>
      <c r="J393" t="s">
        <v>226</v>
      </c>
      <c r="K393" t="s">
        <v>22</v>
      </c>
      <c r="L393" s="2" t="s">
        <v>1590</v>
      </c>
      <c r="M393">
        <f>COUNTIF(Wishlist!A:A,G393)</f>
        <v>0</v>
      </c>
      <c r="N393">
        <f>COUNTIF(Blacklist!A:A,G393)</f>
        <v>0</v>
      </c>
    </row>
    <row r="394" spans="1:14" x14ac:dyDescent="0.25">
      <c r="A394">
        <v>2021</v>
      </c>
      <c r="B394" t="s">
        <v>1591</v>
      </c>
      <c r="C394" t="s">
        <v>1462</v>
      </c>
      <c r="D394" t="s">
        <v>1588</v>
      </c>
      <c r="E394" t="s">
        <v>17</v>
      </c>
      <c r="G394" t="s">
        <v>1592</v>
      </c>
      <c r="H394">
        <v>199.95</v>
      </c>
      <c r="I394" t="s">
        <v>20</v>
      </c>
      <c r="J394" t="s">
        <v>226</v>
      </c>
      <c r="K394" t="s">
        <v>22</v>
      </c>
      <c r="L394" s="2" t="s">
        <v>1593</v>
      </c>
      <c r="M394">
        <f>COUNTIF(Wishlist!A:A,G394)</f>
        <v>0</v>
      </c>
      <c r="N394">
        <f>COUNTIF(Blacklist!A:A,G394)</f>
        <v>0</v>
      </c>
    </row>
    <row r="395" spans="1:14" x14ac:dyDescent="0.25">
      <c r="A395">
        <v>2021</v>
      </c>
      <c r="B395" t="s">
        <v>1594</v>
      </c>
      <c r="C395" t="s">
        <v>1528</v>
      </c>
      <c r="D395" t="s">
        <v>1529</v>
      </c>
      <c r="E395" t="s">
        <v>17</v>
      </c>
      <c r="G395" t="s">
        <v>1595</v>
      </c>
      <c r="H395">
        <v>199.95</v>
      </c>
      <c r="I395" t="s">
        <v>20</v>
      </c>
      <c r="J395" t="s">
        <v>226</v>
      </c>
      <c r="K395" t="s">
        <v>22</v>
      </c>
      <c r="L395" s="2" t="s">
        <v>1596</v>
      </c>
      <c r="M395">
        <f>COUNTIF(Wishlist!A:A,G395)</f>
        <v>0</v>
      </c>
      <c r="N395">
        <f>COUNTIF(Blacklist!A:A,G395)</f>
        <v>0</v>
      </c>
    </row>
    <row r="396" spans="1:14" x14ac:dyDescent="0.25">
      <c r="A396">
        <v>2021</v>
      </c>
      <c r="B396" t="s">
        <v>1597</v>
      </c>
      <c r="C396" t="s">
        <v>212</v>
      </c>
      <c r="D396" t="s">
        <v>217</v>
      </c>
      <c r="E396" t="s">
        <v>17</v>
      </c>
      <c r="G396" t="s">
        <v>1598</v>
      </c>
      <c r="H396">
        <v>17.96</v>
      </c>
      <c r="I396" t="s">
        <v>20</v>
      </c>
      <c r="J396" t="s">
        <v>197</v>
      </c>
      <c r="K396" t="s">
        <v>22</v>
      </c>
      <c r="L396" s="2" t="s">
        <v>1599</v>
      </c>
      <c r="M396">
        <f>COUNTIF(Wishlist!A:A,G396)</f>
        <v>0</v>
      </c>
      <c r="N396">
        <f>COUNTIF(Blacklist!A:A,G396)</f>
        <v>0</v>
      </c>
    </row>
    <row r="397" spans="1:14" x14ac:dyDescent="0.25">
      <c r="A397">
        <v>2021</v>
      </c>
      <c r="B397" t="s">
        <v>1597</v>
      </c>
      <c r="C397" t="s">
        <v>212</v>
      </c>
      <c r="D397" t="s">
        <v>217</v>
      </c>
      <c r="E397" t="s">
        <v>17</v>
      </c>
      <c r="F397" t="s">
        <v>1600</v>
      </c>
      <c r="G397" t="s">
        <v>1601</v>
      </c>
      <c r="H397">
        <v>71.959999999999994</v>
      </c>
      <c r="I397" t="s">
        <v>20</v>
      </c>
      <c r="J397" t="s">
        <v>226</v>
      </c>
      <c r="K397" t="s">
        <v>22</v>
      </c>
      <c r="L397" s="2" t="s">
        <v>1602</v>
      </c>
      <c r="M397">
        <f>COUNTIF(Wishlist!A:A,G397)</f>
        <v>0</v>
      </c>
      <c r="N397">
        <f>COUNTIF(Blacklist!A:A,G397)</f>
        <v>0</v>
      </c>
    </row>
    <row r="398" spans="1:14" x14ac:dyDescent="0.25">
      <c r="A398">
        <v>2021</v>
      </c>
      <c r="B398" t="s">
        <v>1597</v>
      </c>
      <c r="C398" t="s">
        <v>212</v>
      </c>
      <c r="D398" t="s">
        <v>217</v>
      </c>
      <c r="E398" t="s">
        <v>17</v>
      </c>
      <c r="F398" t="s">
        <v>1603</v>
      </c>
      <c r="G398" t="s">
        <v>1604</v>
      </c>
      <c r="H398">
        <v>71.959999999999994</v>
      </c>
      <c r="I398" t="s">
        <v>20</v>
      </c>
      <c r="J398" t="s">
        <v>226</v>
      </c>
      <c r="K398" t="s">
        <v>22</v>
      </c>
      <c r="L398" s="2" t="s">
        <v>1605</v>
      </c>
      <c r="M398">
        <f>COUNTIF(Wishlist!A:A,G398)</f>
        <v>0</v>
      </c>
      <c r="N398">
        <f>COUNTIF(Blacklist!A:A,G398)</f>
        <v>0</v>
      </c>
    </row>
    <row r="399" spans="1:14" x14ac:dyDescent="0.25">
      <c r="A399">
        <v>2021</v>
      </c>
      <c r="B399" t="s">
        <v>1597</v>
      </c>
      <c r="C399" t="s">
        <v>212</v>
      </c>
      <c r="D399" t="s">
        <v>217</v>
      </c>
      <c r="E399" t="s">
        <v>17</v>
      </c>
      <c r="F399" t="s">
        <v>1606</v>
      </c>
      <c r="G399" t="s">
        <v>1607</v>
      </c>
      <c r="H399">
        <v>71.959999999999994</v>
      </c>
      <c r="I399" t="s">
        <v>20</v>
      </c>
      <c r="J399" t="s">
        <v>226</v>
      </c>
      <c r="K399" t="s">
        <v>22</v>
      </c>
      <c r="L399" s="2" t="s">
        <v>1608</v>
      </c>
      <c r="M399">
        <f>COUNTIF(Wishlist!A:A,G399)</f>
        <v>0</v>
      </c>
      <c r="N399">
        <f>COUNTIF(Blacklist!A:A,G399)</f>
        <v>0</v>
      </c>
    </row>
    <row r="400" spans="1:14" x14ac:dyDescent="0.25">
      <c r="A400">
        <v>2021</v>
      </c>
      <c r="B400" t="s">
        <v>1597</v>
      </c>
      <c r="C400" t="s">
        <v>212</v>
      </c>
      <c r="D400" t="s">
        <v>217</v>
      </c>
      <c r="E400" t="s">
        <v>17</v>
      </c>
      <c r="F400" t="s">
        <v>1609</v>
      </c>
      <c r="G400" t="s">
        <v>1610</v>
      </c>
      <c r="H400">
        <v>149.94999999999999</v>
      </c>
      <c r="I400" t="s">
        <v>20</v>
      </c>
      <c r="J400" t="s">
        <v>226</v>
      </c>
      <c r="K400" t="s">
        <v>22</v>
      </c>
      <c r="L400" s="2" t="s">
        <v>1611</v>
      </c>
      <c r="M400">
        <f>COUNTIF(Wishlist!A:A,G400)</f>
        <v>0</v>
      </c>
      <c r="N400">
        <f>COUNTIF(Blacklist!A:A,G400)</f>
        <v>0</v>
      </c>
    </row>
    <row r="401" spans="1:14" x14ac:dyDescent="0.25">
      <c r="A401">
        <v>2021</v>
      </c>
      <c r="B401" t="s">
        <v>1612</v>
      </c>
      <c r="C401" t="s">
        <v>212</v>
      </c>
      <c r="D401" t="s">
        <v>217</v>
      </c>
      <c r="E401" t="s">
        <v>17</v>
      </c>
      <c r="F401" t="s">
        <v>1613</v>
      </c>
      <c r="G401" t="s">
        <v>1614</v>
      </c>
      <c r="H401">
        <v>71.959999999999994</v>
      </c>
      <c r="I401" t="s">
        <v>20</v>
      </c>
      <c r="J401" t="s">
        <v>226</v>
      </c>
      <c r="K401" t="s">
        <v>22</v>
      </c>
      <c r="L401" s="2" t="s">
        <v>1615</v>
      </c>
      <c r="M401">
        <f>COUNTIF(Wishlist!A:A,G401)</f>
        <v>0</v>
      </c>
      <c r="N401">
        <f>COUNTIF(Blacklist!A:A,G401)</f>
        <v>0</v>
      </c>
    </row>
    <row r="402" spans="1:14" x14ac:dyDescent="0.25">
      <c r="A402">
        <v>2021</v>
      </c>
      <c r="B402" t="s">
        <v>1251</v>
      </c>
      <c r="C402" t="s">
        <v>1418</v>
      </c>
      <c r="D402" t="s">
        <v>1431</v>
      </c>
      <c r="E402" t="s">
        <v>17</v>
      </c>
      <c r="G402" t="s">
        <v>1616</v>
      </c>
      <c r="H402">
        <v>11.65</v>
      </c>
      <c r="I402" t="s">
        <v>20</v>
      </c>
      <c r="J402" t="s">
        <v>197</v>
      </c>
      <c r="K402" t="s">
        <v>22</v>
      </c>
      <c r="L402" s="2" t="s">
        <v>1617</v>
      </c>
      <c r="M402">
        <f>COUNTIF(Wishlist!A:A,G402)</f>
        <v>1</v>
      </c>
      <c r="N402">
        <f>COUNTIF(Blacklist!A:A,G402)</f>
        <v>0</v>
      </c>
    </row>
    <row r="403" spans="1:14" x14ac:dyDescent="0.25">
      <c r="A403">
        <v>2021</v>
      </c>
      <c r="B403" t="s">
        <v>1251</v>
      </c>
      <c r="C403" t="s">
        <v>1418</v>
      </c>
      <c r="D403" t="s">
        <v>1431</v>
      </c>
      <c r="E403" t="s">
        <v>17</v>
      </c>
      <c r="G403" t="s">
        <v>1618</v>
      </c>
      <c r="H403">
        <v>22.45</v>
      </c>
      <c r="I403" t="s">
        <v>20</v>
      </c>
      <c r="J403" t="s">
        <v>197</v>
      </c>
      <c r="K403" t="s">
        <v>22</v>
      </c>
      <c r="L403" s="2" t="s">
        <v>1619</v>
      </c>
      <c r="M403">
        <f>COUNTIF(Wishlist!A:A,G403)</f>
        <v>0</v>
      </c>
      <c r="N403">
        <f>COUNTIF(Blacklist!A:A,G403)</f>
        <v>0</v>
      </c>
    </row>
    <row r="404" spans="1:14" x14ac:dyDescent="0.25">
      <c r="A404">
        <v>2021</v>
      </c>
      <c r="B404" t="s">
        <v>1251</v>
      </c>
      <c r="C404" t="s">
        <v>1418</v>
      </c>
      <c r="D404" t="s">
        <v>1431</v>
      </c>
      <c r="E404" t="s">
        <v>17</v>
      </c>
      <c r="F404" t="s">
        <v>1620</v>
      </c>
      <c r="G404" t="s">
        <v>1621</v>
      </c>
      <c r="H404">
        <v>80.95</v>
      </c>
      <c r="I404" t="s">
        <v>20</v>
      </c>
      <c r="J404" t="s">
        <v>226</v>
      </c>
      <c r="K404" t="s">
        <v>22</v>
      </c>
      <c r="L404" s="2" t="s">
        <v>1622</v>
      </c>
      <c r="M404">
        <f>COUNTIF(Wishlist!A:A,G404)</f>
        <v>0</v>
      </c>
      <c r="N404">
        <f>COUNTIF(Blacklist!A:A,G404)</f>
        <v>0</v>
      </c>
    </row>
    <row r="405" spans="1:14" x14ac:dyDescent="0.25">
      <c r="A405">
        <v>2021</v>
      </c>
      <c r="B405" t="s">
        <v>1461</v>
      </c>
      <c r="C405" t="s">
        <v>1462</v>
      </c>
      <c r="D405" t="s">
        <v>1588</v>
      </c>
      <c r="E405" t="s">
        <v>17</v>
      </c>
      <c r="F405" t="s">
        <v>1623</v>
      </c>
      <c r="G405" t="s">
        <v>1624</v>
      </c>
      <c r="H405">
        <v>71.959999999999994</v>
      </c>
      <c r="I405" t="s">
        <v>20</v>
      </c>
      <c r="J405" t="s">
        <v>226</v>
      </c>
      <c r="K405" t="s">
        <v>22</v>
      </c>
      <c r="L405" s="2" t="s">
        <v>1625</v>
      </c>
      <c r="M405">
        <f>COUNTIF(Wishlist!A:A,G405)</f>
        <v>0</v>
      </c>
      <c r="N405">
        <f>COUNTIF(Blacklist!A:A,G405)</f>
        <v>0</v>
      </c>
    </row>
    <row r="406" spans="1:14" x14ac:dyDescent="0.25">
      <c r="A406">
        <v>2021</v>
      </c>
      <c r="B406" t="s">
        <v>1461</v>
      </c>
      <c r="C406" t="s">
        <v>1473</v>
      </c>
      <c r="D406" t="s">
        <v>1588</v>
      </c>
      <c r="E406" t="s">
        <v>17</v>
      </c>
      <c r="G406" t="s">
        <v>1626</v>
      </c>
      <c r="H406">
        <v>79.95</v>
      </c>
      <c r="I406" t="s">
        <v>20</v>
      </c>
      <c r="J406" t="s">
        <v>251</v>
      </c>
      <c r="K406" t="s">
        <v>22</v>
      </c>
      <c r="L406" s="2" t="s">
        <v>1627</v>
      </c>
      <c r="M406">
        <f>COUNTIF(Wishlist!A:A,G406)</f>
        <v>0</v>
      </c>
      <c r="N406">
        <f>COUNTIF(Blacklist!A:A,G406)</f>
        <v>0</v>
      </c>
    </row>
    <row r="407" spans="1:14" x14ac:dyDescent="0.25">
      <c r="A407">
        <v>2021</v>
      </c>
      <c r="B407" t="s">
        <v>1461</v>
      </c>
      <c r="C407" t="s">
        <v>1473</v>
      </c>
      <c r="D407" t="s">
        <v>1628</v>
      </c>
      <c r="E407" t="s">
        <v>17</v>
      </c>
      <c r="F407" t="s">
        <v>1629</v>
      </c>
      <c r="G407" t="s">
        <v>1630</v>
      </c>
      <c r="H407">
        <v>80.95</v>
      </c>
      <c r="I407" t="s">
        <v>20</v>
      </c>
      <c r="J407" t="s">
        <v>226</v>
      </c>
      <c r="K407" t="s">
        <v>22</v>
      </c>
      <c r="L407" s="2" t="s">
        <v>1631</v>
      </c>
      <c r="M407">
        <f>COUNTIF(Wishlist!A:A,G407)</f>
        <v>0</v>
      </c>
      <c r="N407">
        <f>COUNTIF(Blacklist!A:A,G407)</f>
        <v>0</v>
      </c>
    </row>
    <row r="408" spans="1:14" x14ac:dyDescent="0.25">
      <c r="A408">
        <v>2021</v>
      </c>
      <c r="B408" t="s">
        <v>1461</v>
      </c>
      <c r="C408" t="s">
        <v>1462</v>
      </c>
      <c r="D408" t="s">
        <v>1588</v>
      </c>
      <c r="E408" t="s">
        <v>17</v>
      </c>
      <c r="F408" t="s">
        <v>1623</v>
      </c>
      <c r="G408" t="s">
        <v>1632</v>
      </c>
      <c r="H408">
        <v>119.95</v>
      </c>
      <c r="I408" t="s">
        <v>20</v>
      </c>
      <c r="J408" t="s">
        <v>226</v>
      </c>
      <c r="K408" t="s">
        <v>22</v>
      </c>
      <c r="L408" s="2" t="s">
        <v>1633</v>
      </c>
      <c r="M408">
        <f>COUNTIF(Wishlist!A:A,G408)</f>
        <v>0</v>
      </c>
      <c r="N408">
        <f>COUNTIF(Blacklist!A:A,G408)</f>
        <v>0</v>
      </c>
    </row>
    <row r="409" spans="1:14" x14ac:dyDescent="0.25">
      <c r="A409">
        <v>2022</v>
      </c>
      <c r="B409" t="s">
        <v>1333</v>
      </c>
      <c r="C409" t="s">
        <v>1634</v>
      </c>
      <c r="D409" t="s">
        <v>1635</v>
      </c>
      <c r="E409" t="s">
        <v>17</v>
      </c>
      <c r="F409" t="s">
        <v>1636</v>
      </c>
      <c r="G409" t="s">
        <v>1637</v>
      </c>
      <c r="H409">
        <v>76.459999999999994</v>
      </c>
      <c r="I409" t="s">
        <v>20</v>
      </c>
      <c r="J409" t="s">
        <v>226</v>
      </c>
      <c r="K409" t="s">
        <v>22</v>
      </c>
      <c r="L409" s="2" t="s">
        <v>1638</v>
      </c>
      <c r="M409">
        <f>COUNTIF(Wishlist!A:A,G409)</f>
        <v>0</v>
      </c>
      <c r="N409">
        <f>COUNTIF(Blacklist!A:A,G409)</f>
        <v>0</v>
      </c>
    </row>
    <row r="410" spans="1:14" x14ac:dyDescent="0.25">
      <c r="A410">
        <v>2022</v>
      </c>
      <c r="B410" t="s">
        <v>1131</v>
      </c>
      <c r="C410" t="s">
        <v>1634</v>
      </c>
      <c r="D410" t="s">
        <v>1635</v>
      </c>
      <c r="E410" t="s">
        <v>17</v>
      </c>
      <c r="F410" t="s">
        <v>1639</v>
      </c>
      <c r="G410" t="s">
        <v>1640</v>
      </c>
      <c r="H410">
        <v>76.459999999999994</v>
      </c>
      <c r="I410" t="s">
        <v>20</v>
      </c>
      <c r="J410" t="s">
        <v>226</v>
      </c>
      <c r="K410" t="s">
        <v>22</v>
      </c>
      <c r="L410" s="2" t="s">
        <v>1641</v>
      </c>
      <c r="M410">
        <f>COUNTIF(Wishlist!A:A,G410)</f>
        <v>0</v>
      </c>
      <c r="N410">
        <f>COUNTIF(Blacklist!A:A,G410)</f>
        <v>0</v>
      </c>
    </row>
    <row r="411" spans="1:14" x14ac:dyDescent="0.25">
      <c r="A411">
        <v>2022</v>
      </c>
      <c r="B411" t="s">
        <v>1484</v>
      </c>
      <c r="C411" t="s">
        <v>1521</v>
      </c>
      <c r="D411" t="s">
        <v>1522</v>
      </c>
      <c r="E411" t="s">
        <v>17</v>
      </c>
      <c r="F411" t="s">
        <v>1518</v>
      </c>
      <c r="G411" t="s">
        <v>1642</v>
      </c>
      <c r="H411">
        <v>76.459999999999994</v>
      </c>
      <c r="I411" t="s">
        <v>20</v>
      </c>
      <c r="J411" t="s">
        <v>226</v>
      </c>
      <c r="K411" t="s">
        <v>22</v>
      </c>
      <c r="L411" s="2" t="s">
        <v>1643</v>
      </c>
      <c r="M411">
        <f>COUNTIF(Wishlist!A:A,G411)</f>
        <v>0</v>
      </c>
      <c r="N411">
        <f>COUNTIF(Blacklist!A:A,G411)</f>
        <v>0</v>
      </c>
    </row>
    <row r="412" spans="1:14" x14ac:dyDescent="0.25">
      <c r="A412">
        <v>2022</v>
      </c>
      <c r="B412" t="s">
        <v>1472</v>
      </c>
      <c r="C412" t="s">
        <v>1644</v>
      </c>
      <c r="D412" t="s">
        <v>1645</v>
      </c>
      <c r="E412" t="s">
        <v>17</v>
      </c>
      <c r="F412" t="s">
        <v>1646</v>
      </c>
      <c r="G412" t="s">
        <v>1647</v>
      </c>
      <c r="H412">
        <v>80.95</v>
      </c>
      <c r="I412" t="s">
        <v>20</v>
      </c>
      <c r="J412" t="s">
        <v>226</v>
      </c>
      <c r="K412" t="s">
        <v>22</v>
      </c>
      <c r="L412" s="2" t="s">
        <v>1648</v>
      </c>
      <c r="M412">
        <f>COUNTIF(Wishlist!A:A,G412)</f>
        <v>0</v>
      </c>
      <c r="N412">
        <f>COUNTIF(Blacklist!A:A,G412)</f>
        <v>0</v>
      </c>
    </row>
    <row r="413" spans="1:14" x14ac:dyDescent="0.25">
      <c r="A413">
        <v>2022</v>
      </c>
      <c r="B413" t="s">
        <v>1461</v>
      </c>
      <c r="C413" t="s">
        <v>1644</v>
      </c>
      <c r="D413" t="s">
        <v>1645</v>
      </c>
      <c r="E413" t="s">
        <v>17</v>
      </c>
      <c r="F413" t="s">
        <v>1649</v>
      </c>
      <c r="G413" t="s">
        <v>1650</v>
      </c>
      <c r="H413">
        <v>76.459999999999994</v>
      </c>
      <c r="I413" t="s">
        <v>20</v>
      </c>
      <c r="J413" t="s">
        <v>226</v>
      </c>
      <c r="K413" t="s">
        <v>22</v>
      </c>
      <c r="L413" s="2" t="s">
        <v>1651</v>
      </c>
      <c r="M413">
        <f>COUNTIF(Wishlist!A:A,G413)</f>
        <v>0</v>
      </c>
      <c r="N413">
        <f>COUNTIF(Blacklist!A:A,G413)</f>
        <v>0</v>
      </c>
    </row>
    <row r="414" spans="1:14" x14ac:dyDescent="0.25">
      <c r="A414">
        <v>2022</v>
      </c>
      <c r="B414" t="s">
        <v>1333</v>
      </c>
      <c r="C414" t="s">
        <v>1634</v>
      </c>
      <c r="D414" t="s">
        <v>1635</v>
      </c>
      <c r="E414" t="s">
        <v>17</v>
      </c>
      <c r="F414" t="s">
        <v>1636</v>
      </c>
      <c r="G414" t="s">
        <v>1652</v>
      </c>
      <c r="H414">
        <v>99.95</v>
      </c>
      <c r="I414" t="s">
        <v>20</v>
      </c>
      <c r="J414" t="s">
        <v>226</v>
      </c>
      <c r="K414" t="s">
        <v>22</v>
      </c>
      <c r="L414" s="2" t="s">
        <v>1653</v>
      </c>
      <c r="M414">
        <f>COUNTIF(Wishlist!A:A,G414)</f>
        <v>0</v>
      </c>
      <c r="N414">
        <f>COUNTIF(Blacklist!A:A,G414)</f>
        <v>0</v>
      </c>
    </row>
    <row r="415" spans="1:14" x14ac:dyDescent="0.25">
      <c r="A415">
        <v>2022</v>
      </c>
      <c r="B415" t="s">
        <v>1333</v>
      </c>
      <c r="C415" t="s">
        <v>1634</v>
      </c>
      <c r="D415" t="s">
        <v>1635</v>
      </c>
      <c r="E415" t="s">
        <v>17</v>
      </c>
      <c r="F415" t="s">
        <v>1654</v>
      </c>
      <c r="G415" t="s">
        <v>1655</v>
      </c>
      <c r="H415">
        <v>99.95</v>
      </c>
      <c r="I415" t="s">
        <v>20</v>
      </c>
      <c r="J415" t="s">
        <v>226</v>
      </c>
      <c r="K415" t="s">
        <v>22</v>
      </c>
      <c r="L415" s="2" t="s">
        <v>1656</v>
      </c>
      <c r="M415">
        <f>COUNTIF(Wishlist!A:A,G415)</f>
        <v>0</v>
      </c>
      <c r="N415">
        <f>COUNTIF(Blacklist!A:A,G415)</f>
        <v>0</v>
      </c>
    </row>
    <row r="416" spans="1:14" x14ac:dyDescent="0.25">
      <c r="A416">
        <v>2022</v>
      </c>
      <c r="B416" t="s">
        <v>1131</v>
      </c>
      <c r="C416" t="s">
        <v>1634</v>
      </c>
      <c r="D416" t="s">
        <v>1635</v>
      </c>
      <c r="E416" t="s">
        <v>17</v>
      </c>
      <c r="F416" t="s">
        <v>1639</v>
      </c>
      <c r="G416" t="s">
        <v>1657</v>
      </c>
      <c r="H416">
        <v>99.95</v>
      </c>
      <c r="I416" t="s">
        <v>20</v>
      </c>
      <c r="J416" t="s">
        <v>226</v>
      </c>
      <c r="K416" t="s">
        <v>22</v>
      </c>
      <c r="L416" s="2" t="s">
        <v>1658</v>
      </c>
      <c r="M416">
        <f>COUNTIF(Wishlist!A:A,G416)</f>
        <v>0</v>
      </c>
      <c r="N416">
        <f>COUNTIF(Blacklist!A:A,G416)</f>
        <v>0</v>
      </c>
    </row>
    <row r="417" spans="1:14" x14ac:dyDescent="0.25">
      <c r="A417">
        <v>2022</v>
      </c>
      <c r="B417" t="s">
        <v>1131</v>
      </c>
      <c r="C417" t="s">
        <v>1634</v>
      </c>
      <c r="D417" t="s">
        <v>1635</v>
      </c>
      <c r="E417" t="s">
        <v>17</v>
      </c>
      <c r="F417" t="s">
        <v>1659</v>
      </c>
      <c r="G417" t="s">
        <v>1660</v>
      </c>
      <c r="H417">
        <v>119.95</v>
      </c>
      <c r="I417" t="s">
        <v>20</v>
      </c>
      <c r="J417" t="s">
        <v>226</v>
      </c>
      <c r="K417" t="s">
        <v>22</v>
      </c>
      <c r="L417" s="2" t="s">
        <v>1661</v>
      </c>
      <c r="M417">
        <f>COUNTIF(Wishlist!A:A,G417)</f>
        <v>0</v>
      </c>
      <c r="N417">
        <f>COUNTIF(Blacklist!A:A,G417)</f>
        <v>0</v>
      </c>
    </row>
    <row r="418" spans="1:14" x14ac:dyDescent="0.25">
      <c r="A418">
        <v>2022</v>
      </c>
      <c r="B418" t="s">
        <v>1472</v>
      </c>
      <c r="C418" t="s">
        <v>1644</v>
      </c>
      <c r="D418" t="s">
        <v>1645</v>
      </c>
      <c r="E418" t="s">
        <v>17</v>
      </c>
      <c r="F418" t="s">
        <v>1646</v>
      </c>
      <c r="G418" t="s">
        <v>1662</v>
      </c>
      <c r="H418">
        <v>99.95</v>
      </c>
      <c r="I418" t="s">
        <v>20</v>
      </c>
      <c r="J418" t="s">
        <v>226</v>
      </c>
      <c r="K418" t="s">
        <v>22</v>
      </c>
      <c r="L418" s="2" t="s">
        <v>1663</v>
      </c>
      <c r="M418">
        <f>COUNTIF(Wishlist!A:A,G418)</f>
        <v>0</v>
      </c>
      <c r="N418">
        <f>COUNTIF(Blacklist!A:A,G418)</f>
        <v>0</v>
      </c>
    </row>
    <row r="419" spans="1:14" x14ac:dyDescent="0.25">
      <c r="A419">
        <v>2022</v>
      </c>
      <c r="B419" t="s">
        <v>1461</v>
      </c>
      <c r="C419" t="s">
        <v>1644</v>
      </c>
      <c r="D419" t="s">
        <v>1645</v>
      </c>
      <c r="E419" t="s">
        <v>17</v>
      </c>
      <c r="F419" t="s">
        <v>1649</v>
      </c>
      <c r="G419" t="s">
        <v>1664</v>
      </c>
      <c r="H419">
        <v>99.95</v>
      </c>
      <c r="I419" t="s">
        <v>20</v>
      </c>
      <c r="J419" t="s">
        <v>226</v>
      </c>
      <c r="K419" t="s">
        <v>22</v>
      </c>
      <c r="L419" s="2" t="s">
        <v>1665</v>
      </c>
      <c r="M419">
        <f>COUNTIF(Wishlist!A:A,G419)</f>
        <v>0</v>
      </c>
      <c r="N419">
        <f>COUNTIF(Blacklist!A:A,G419)</f>
        <v>0</v>
      </c>
    </row>
    <row r="420" spans="1:14" x14ac:dyDescent="0.25">
      <c r="A420">
        <v>2022</v>
      </c>
      <c r="B420" t="s">
        <v>1666</v>
      </c>
      <c r="C420" t="s">
        <v>1634</v>
      </c>
      <c r="D420" t="s">
        <v>1635</v>
      </c>
      <c r="E420" t="s">
        <v>17</v>
      </c>
      <c r="F420" t="s">
        <v>1667</v>
      </c>
      <c r="G420" t="s">
        <v>1668</v>
      </c>
      <c r="H420">
        <v>199.95</v>
      </c>
      <c r="I420" t="s">
        <v>20</v>
      </c>
      <c r="J420" t="s">
        <v>226</v>
      </c>
      <c r="K420" t="s">
        <v>22</v>
      </c>
      <c r="L420" s="2" t="s">
        <v>1669</v>
      </c>
      <c r="M420">
        <f>COUNTIF(Wishlist!A:A,G420)</f>
        <v>0</v>
      </c>
      <c r="N420">
        <f>COUNTIF(Blacklist!A:A,G420)</f>
        <v>0</v>
      </c>
    </row>
    <row r="421" spans="1:14" x14ac:dyDescent="0.25">
      <c r="A421">
        <v>2022</v>
      </c>
      <c r="B421" t="s">
        <v>1670</v>
      </c>
      <c r="C421" t="s">
        <v>1671</v>
      </c>
      <c r="D421" t="s">
        <v>1672</v>
      </c>
      <c r="E421" t="s">
        <v>17</v>
      </c>
      <c r="F421" t="s">
        <v>1673</v>
      </c>
      <c r="G421" t="s">
        <v>1674</v>
      </c>
      <c r="H421">
        <v>199.95</v>
      </c>
      <c r="I421" t="s">
        <v>20</v>
      </c>
      <c r="J421" t="s">
        <v>226</v>
      </c>
      <c r="K421" t="s">
        <v>22</v>
      </c>
      <c r="L421" s="2" t="s">
        <v>1675</v>
      </c>
      <c r="M421">
        <f>COUNTIF(Wishlist!A:A,G421)</f>
        <v>0</v>
      </c>
      <c r="N421">
        <f>COUNTIF(Blacklist!A:A,G421)</f>
        <v>0</v>
      </c>
    </row>
    <row r="422" spans="1:14" x14ac:dyDescent="0.25">
      <c r="A422">
        <v>2022</v>
      </c>
      <c r="B422" t="s">
        <v>1131</v>
      </c>
      <c r="C422" t="s">
        <v>1634</v>
      </c>
      <c r="D422" t="s">
        <v>1635</v>
      </c>
      <c r="E422" t="s">
        <v>17</v>
      </c>
      <c r="F422" t="s">
        <v>1676</v>
      </c>
      <c r="G422" t="s">
        <v>1677</v>
      </c>
      <c r="H422">
        <v>299.95</v>
      </c>
      <c r="I422" t="s">
        <v>20</v>
      </c>
      <c r="J422" t="s">
        <v>226</v>
      </c>
      <c r="K422" t="s">
        <v>22</v>
      </c>
      <c r="L422" s="2" t="s">
        <v>1678</v>
      </c>
      <c r="M422">
        <f>COUNTIF(Wishlist!A:A,G422)</f>
        <v>0</v>
      </c>
      <c r="N422">
        <f>COUNTIF(Blacklist!A:A,G422)</f>
        <v>0</v>
      </c>
    </row>
    <row r="423" spans="1:14" x14ac:dyDescent="0.25">
      <c r="A423">
        <v>1976</v>
      </c>
      <c r="B423" t="s">
        <v>1679</v>
      </c>
      <c r="C423" t="s">
        <v>1680</v>
      </c>
      <c r="D423" t="s">
        <v>86</v>
      </c>
      <c r="E423" t="s">
        <v>17</v>
      </c>
      <c r="G423" t="s">
        <v>1681</v>
      </c>
      <c r="H423">
        <v>69.95</v>
      </c>
      <c r="I423" t="s">
        <v>20</v>
      </c>
      <c r="J423" t="s">
        <v>251</v>
      </c>
      <c r="K423" t="s">
        <v>22</v>
      </c>
      <c r="L423" s="2" t="s">
        <v>1682</v>
      </c>
      <c r="M423">
        <f>COUNTIF(Wishlist!A:A,G423)</f>
        <v>0</v>
      </c>
      <c r="N423">
        <f>COUNTIF(Blacklist!A:A,G423)</f>
        <v>0</v>
      </c>
    </row>
    <row r="424" spans="1:14" x14ac:dyDescent="0.25">
      <c r="A424">
        <v>1981</v>
      </c>
      <c r="B424" t="s">
        <v>1683</v>
      </c>
      <c r="C424" t="s">
        <v>1684</v>
      </c>
      <c r="D424" t="s">
        <v>1685</v>
      </c>
      <c r="E424" t="s">
        <v>1686</v>
      </c>
      <c r="F424" t="s">
        <v>1687</v>
      </c>
      <c r="G424" t="s">
        <v>1688</v>
      </c>
      <c r="H424">
        <v>69.95</v>
      </c>
      <c r="I424" t="s">
        <v>20</v>
      </c>
      <c r="J424" t="s">
        <v>251</v>
      </c>
      <c r="K424" t="s">
        <v>22</v>
      </c>
      <c r="L424" s="2" t="s">
        <v>1689</v>
      </c>
      <c r="M424">
        <f>COUNTIF(Wishlist!A:A,G424)</f>
        <v>0</v>
      </c>
      <c r="N424">
        <f>COUNTIF(Blacklist!A:A,G424)</f>
        <v>0</v>
      </c>
    </row>
    <row r="425" spans="1:14" x14ac:dyDescent="0.25">
      <c r="A425">
        <v>1992</v>
      </c>
      <c r="B425" t="s">
        <v>1690</v>
      </c>
      <c r="C425" t="s">
        <v>1691</v>
      </c>
      <c r="D425" t="s">
        <v>1692</v>
      </c>
      <c r="E425" t="s">
        <v>17</v>
      </c>
      <c r="F425" t="s">
        <v>1693</v>
      </c>
      <c r="G425" t="s">
        <v>1694</v>
      </c>
      <c r="H425">
        <v>69.95</v>
      </c>
      <c r="I425" t="s">
        <v>20</v>
      </c>
      <c r="J425" t="s">
        <v>251</v>
      </c>
      <c r="K425" t="s">
        <v>22</v>
      </c>
      <c r="L425" s="2" t="s">
        <v>1695</v>
      </c>
      <c r="M425">
        <f>COUNTIF(Wishlist!A:A,G425)</f>
        <v>0</v>
      </c>
      <c r="N425">
        <f>COUNTIF(Blacklist!A:A,G425)</f>
        <v>0</v>
      </c>
    </row>
    <row r="426" spans="1:14" x14ac:dyDescent="0.25">
      <c r="A426">
        <v>2017</v>
      </c>
      <c r="B426" t="s">
        <v>1696</v>
      </c>
      <c r="C426" t="s">
        <v>1697</v>
      </c>
      <c r="D426" t="s">
        <v>1368</v>
      </c>
      <c r="E426" t="s">
        <v>17</v>
      </c>
      <c r="F426" t="s">
        <v>1698</v>
      </c>
      <c r="G426" t="s">
        <v>1699</v>
      </c>
      <c r="H426">
        <v>74.95</v>
      </c>
      <c r="I426" t="s">
        <v>20</v>
      </c>
      <c r="J426" t="s">
        <v>251</v>
      </c>
      <c r="K426" t="s">
        <v>22</v>
      </c>
      <c r="L426" s="2" t="s">
        <v>1700</v>
      </c>
      <c r="M426">
        <f>COUNTIF(Wishlist!A:A,G426)</f>
        <v>0</v>
      </c>
      <c r="N426">
        <f>COUNTIF(Blacklist!A:A,G426)</f>
        <v>0</v>
      </c>
    </row>
    <row r="427" spans="1:14" x14ac:dyDescent="0.25">
      <c r="A427">
        <v>2019</v>
      </c>
      <c r="B427" t="s">
        <v>1390</v>
      </c>
      <c r="C427" t="s">
        <v>15</v>
      </c>
      <c r="D427" t="s">
        <v>194</v>
      </c>
      <c r="E427" t="s">
        <v>17</v>
      </c>
      <c r="F427" t="s">
        <v>1701</v>
      </c>
      <c r="G427" t="s">
        <v>1702</v>
      </c>
      <c r="H427">
        <v>11.65</v>
      </c>
      <c r="I427" t="s">
        <v>20</v>
      </c>
      <c r="J427" t="s">
        <v>197</v>
      </c>
      <c r="K427" t="s">
        <v>22</v>
      </c>
      <c r="L427" t="s">
        <v>1703</v>
      </c>
    </row>
    <row r="428" spans="1:14" x14ac:dyDescent="0.25">
      <c r="A428">
        <v>2018</v>
      </c>
      <c r="B428" t="s">
        <v>1704</v>
      </c>
      <c r="C428" t="s">
        <v>1705</v>
      </c>
      <c r="D428" t="s">
        <v>1706</v>
      </c>
      <c r="E428" t="s">
        <v>1279</v>
      </c>
      <c r="G428" t="s">
        <v>1707</v>
      </c>
      <c r="H428">
        <v>26.95</v>
      </c>
      <c r="I428" t="s">
        <v>20</v>
      </c>
      <c r="J428" t="s">
        <v>226</v>
      </c>
      <c r="K428" t="s">
        <v>22</v>
      </c>
      <c r="L428" t="s">
        <v>1708</v>
      </c>
    </row>
    <row r="429" spans="1:14" x14ac:dyDescent="0.25">
      <c r="A429">
        <v>1955</v>
      </c>
      <c r="B429" t="s">
        <v>28</v>
      </c>
      <c r="C429" t="s">
        <v>1709</v>
      </c>
      <c r="D429" t="s">
        <v>280</v>
      </c>
      <c r="E429" t="s">
        <v>17</v>
      </c>
      <c r="F429" t="s">
        <v>1710</v>
      </c>
      <c r="G429" t="s">
        <v>1711</v>
      </c>
      <c r="H429">
        <v>31.46</v>
      </c>
      <c r="I429" t="s">
        <v>20</v>
      </c>
      <c r="J429" t="s">
        <v>38</v>
      </c>
      <c r="K429" t="s">
        <v>22</v>
      </c>
      <c r="L429" t="s">
        <v>1712</v>
      </c>
    </row>
    <row r="430" spans="1:14" x14ac:dyDescent="0.25">
      <c r="A430">
        <v>1982</v>
      </c>
      <c r="B430" t="s">
        <v>145</v>
      </c>
      <c r="D430" t="s">
        <v>1713</v>
      </c>
      <c r="F430" t="s">
        <v>1714</v>
      </c>
      <c r="G430" t="s">
        <v>1715</v>
      </c>
      <c r="H430">
        <v>80.95</v>
      </c>
      <c r="I430" t="s">
        <v>20</v>
      </c>
      <c r="J430" t="s">
        <v>226</v>
      </c>
      <c r="K430" t="s">
        <v>22</v>
      </c>
      <c r="L430" t="s">
        <v>1716</v>
      </c>
    </row>
  </sheetData>
  <autoFilter ref="A1:N426" xr:uid="{00000000-0009-0000-0000-000000000000}">
    <sortState xmlns:xlrd2="http://schemas.microsoft.com/office/spreadsheetml/2017/richdata2" ref="A2:N426">
      <sortCondition descending="1" ref="N1:N426"/>
    </sortState>
  </autoFilter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L123" r:id="rId122" xr:uid="{00000000-0004-0000-0000-000079000000}"/>
    <hyperlink ref="L124" r:id="rId123" xr:uid="{00000000-0004-0000-0000-00007A000000}"/>
    <hyperlink ref="L125" r:id="rId124" xr:uid="{00000000-0004-0000-0000-00007B000000}"/>
    <hyperlink ref="L126" r:id="rId125" xr:uid="{00000000-0004-0000-0000-00007C000000}"/>
    <hyperlink ref="L127" r:id="rId126" xr:uid="{00000000-0004-0000-0000-00007D000000}"/>
    <hyperlink ref="L128" r:id="rId127" xr:uid="{00000000-0004-0000-0000-00007E000000}"/>
    <hyperlink ref="L129" r:id="rId128" xr:uid="{00000000-0004-0000-0000-00007F000000}"/>
    <hyperlink ref="L130" r:id="rId129" xr:uid="{00000000-0004-0000-0000-000080000000}"/>
    <hyperlink ref="L131" r:id="rId130" xr:uid="{00000000-0004-0000-0000-000081000000}"/>
    <hyperlink ref="L132" r:id="rId131" xr:uid="{00000000-0004-0000-0000-000082000000}"/>
    <hyperlink ref="L133" r:id="rId132" xr:uid="{00000000-0004-0000-0000-000083000000}"/>
    <hyperlink ref="L134" r:id="rId133" xr:uid="{00000000-0004-0000-0000-000084000000}"/>
    <hyperlink ref="L135" r:id="rId134" xr:uid="{00000000-0004-0000-0000-000085000000}"/>
    <hyperlink ref="L136" r:id="rId135" xr:uid="{00000000-0004-0000-0000-000086000000}"/>
    <hyperlink ref="L137" r:id="rId136" xr:uid="{00000000-0004-0000-0000-000087000000}"/>
    <hyperlink ref="L138" r:id="rId137" xr:uid="{00000000-0004-0000-0000-000088000000}"/>
    <hyperlink ref="L139" r:id="rId138" xr:uid="{00000000-0004-0000-0000-000089000000}"/>
    <hyperlink ref="L140" r:id="rId139" xr:uid="{00000000-0004-0000-0000-00008A000000}"/>
    <hyperlink ref="L141" r:id="rId140" xr:uid="{00000000-0004-0000-0000-00008B000000}"/>
    <hyperlink ref="L142" r:id="rId141" xr:uid="{00000000-0004-0000-0000-00008C000000}"/>
    <hyperlink ref="L143" r:id="rId142" xr:uid="{00000000-0004-0000-0000-00008D000000}"/>
    <hyperlink ref="L144" r:id="rId143" xr:uid="{00000000-0004-0000-0000-00008E000000}"/>
    <hyperlink ref="L145" r:id="rId144" xr:uid="{00000000-0004-0000-0000-00008F000000}"/>
    <hyperlink ref="L146" r:id="rId145" xr:uid="{00000000-0004-0000-0000-000090000000}"/>
    <hyperlink ref="L147" r:id="rId146" xr:uid="{00000000-0004-0000-0000-000091000000}"/>
    <hyperlink ref="L148" r:id="rId147" xr:uid="{00000000-0004-0000-0000-000092000000}"/>
    <hyperlink ref="L149" r:id="rId148" xr:uid="{00000000-0004-0000-0000-000093000000}"/>
    <hyperlink ref="L150" r:id="rId149" xr:uid="{00000000-0004-0000-0000-000094000000}"/>
    <hyperlink ref="L151" r:id="rId150" xr:uid="{00000000-0004-0000-0000-000095000000}"/>
    <hyperlink ref="L152" r:id="rId151" xr:uid="{00000000-0004-0000-0000-000096000000}"/>
    <hyperlink ref="L153" r:id="rId152" xr:uid="{00000000-0004-0000-0000-000097000000}"/>
    <hyperlink ref="L154" r:id="rId153" xr:uid="{00000000-0004-0000-0000-000098000000}"/>
    <hyperlink ref="L155" r:id="rId154" xr:uid="{00000000-0004-0000-0000-000099000000}"/>
    <hyperlink ref="L156" r:id="rId155" xr:uid="{00000000-0004-0000-0000-00009A000000}"/>
    <hyperlink ref="L157" r:id="rId156" xr:uid="{00000000-0004-0000-0000-00009B000000}"/>
    <hyperlink ref="L158" r:id="rId157" xr:uid="{00000000-0004-0000-0000-00009C000000}"/>
    <hyperlink ref="L159" r:id="rId158" xr:uid="{00000000-0004-0000-0000-00009D000000}"/>
    <hyperlink ref="L160" r:id="rId159" xr:uid="{00000000-0004-0000-0000-00009E000000}"/>
    <hyperlink ref="L161" r:id="rId160" xr:uid="{00000000-0004-0000-0000-00009F000000}"/>
    <hyperlink ref="L162" r:id="rId161" xr:uid="{00000000-0004-0000-0000-0000A0000000}"/>
    <hyperlink ref="L163" r:id="rId162" xr:uid="{00000000-0004-0000-0000-0000A1000000}"/>
    <hyperlink ref="L164" r:id="rId163" xr:uid="{00000000-0004-0000-0000-0000A2000000}"/>
    <hyperlink ref="L165" r:id="rId164" xr:uid="{00000000-0004-0000-0000-0000A3000000}"/>
    <hyperlink ref="L166" r:id="rId165" xr:uid="{00000000-0004-0000-0000-0000A4000000}"/>
    <hyperlink ref="L167" r:id="rId166" xr:uid="{00000000-0004-0000-0000-0000A5000000}"/>
    <hyperlink ref="L168" r:id="rId167" xr:uid="{00000000-0004-0000-0000-0000A6000000}"/>
    <hyperlink ref="L169" r:id="rId168" xr:uid="{00000000-0004-0000-0000-0000A7000000}"/>
    <hyperlink ref="L170" r:id="rId169" xr:uid="{00000000-0004-0000-0000-0000A8000000}"/>
    <hyperlink ref="L171" r:id="rId170" xr:uid="{00000000-0004-0000-0000-0000A9000000}"/>
    <hyperlink ref="L172" r:id="rId171" xr:uid="{00000000-0004-0000-0000-0000AA000000}"/>
    <hyperlink ref="L173" r:id="rId172" xr:uid="{00000000-0004-0000-0000-0000AB000000}"/>
    <hyperlink ref="L174" r:id="rId173" xr:uid="{00000000-0004-0000-0000-0000AC000000}"/>
    <hyperlink ref="L175" r:id="rId174" xr:uid="{00000000-0004-0000-0000-0000AD000000}"/>
    <hyperlink ref="L176" r:id="rId175" xr:uid="{00000000-0004-0000-0000-0000AE000000}"/>
    <hyperlink ref="L177" r:id="rId176" xr:uid="{00000000-0004-0000-0000-0000AF000000}"/>
    <hyperlink ref="L178" r:id="rId177" xr:uid="{00000000-0004-0000-0000-0000B0000000}"/>
    <hyperlink ref="L179" r:id="rId178" xr:uid="{00000000-0004-0000-0000-0000B1000000}"/>
    <hyperlink ref="L180" r:id="rId179" xr:uid="{00000000-0004-0000-0000-0000B2000000}"/>
    <hyperlink ref="L181" r:id="rId180" xr:uid="{00000000-0004-0000-0000-0000B3000000}"/>
    <hyperlink ref="L182" r:id="rId181" xr:uid="{00000000-0004-0000-0000-0000B4000000}"/>
    <hyperlink ref="L183" r:id="rId182" xr:uid="{00000000-0004-0000-0000-0000B5000000}"/>
    <hyperlink ref="L184" r:id="rId183" xr:uid="{00000000-0004-0000-0000-0000B6000000}"/>
    <hyperlink ref="L185" r:id="rId184" xr:uid="{00000000-0004-0000-0000-0000B7000000}"/>
    <hyperlink ref="L186" r:id="rId185" xr:uid="{00000000-0004-0000-0000-0000B8000000}"/>
    <hyperlink ref="L187" r:id="rId186" xr:uid="{00000000-0004-0000-0000-0000B9000000}"/>
    <hyperlink ref="L188" r:id="rId187" xr:uid="{00000000-0004-0000-0000-0000BA000000}"/>
    <hyperlink ref="L189" r:id="rId188" xr:uid="{00000000-0004-0000-0000-0000BB000000}"/>
    <hyperlink ref="L190" r:id="rId189" xr:uid="{00000000-0004-0000-0000-0000BC000000}"/>
    <hyperlink ref="L191" r:id="rId190" xr:uid="{00000000-0004-0000-0000-0000BD000000}"/>
    <hyperlink ref="L192" r:id="rId191" xr:uid="{00000000-0004-0000-0000-0000BE000000}"/>
    <hyperlink ref="L193" r:id="rId192" xr:uid="{00000000-0004-0000-0000-0000BF000000}"/>
    <hyperlink ref="L194" r:id="rId193" xr:uid="{00000000-0004-0000-0000-0000C0000000}"/>
    <hyperlink ref="L195" r:id="rId194" xr:uid="{00000000-0004-0000-0000-0000C1000000}"/>
    <hyperlink ref="L196" r:id="rId195" xr:uid="{00000000-0004-0000-0000-0000C2000000}"/>
    <hyperlink ref="L197" r:id="rId196" xr:uid="{00000000-0004-0000-0000-0000C3000000}"/>
    <hyperlink ref="L198" r:id="rId197" xr:uid="{00000000-0004-0000-0000-0000C4000000}"/>
    <hyperlink ref="L199" r:id="rId198" xr:uid="{00000000-0004-0000-0000-0000C5000000}"/>
    <hyperlink ref="L200" r:id="rId199" xr:uid="{00000000-0004-0000-0000-0000C6000000}"/>
    <hyperlink ref="L201" r:id="rId200" xr:uid="{00000000-0004-0000-0000-0000C7000000}"/>
    <hyperlink ref="L202" r:id="rId201" xr:uid="{00000000-0004-0000-0000-0000C8000000}"/>
    <hyperlink ref="L203" r:id="rId202" xr:uid="{00000000-0004-0000-0000-0000C9000000}"/>
    <hyperlink ref="L204" r:id="rId203" xr:uid="{00000000-0004-0000-0000-0000CA000000}"/>
    <hyperlink ref="L205" r:id="rId204" xr:uid="{00000000-0004-0000-0000-0000CB000000}"/>
    <hyperlink ref="L206" r:id="rId205" xr:uid="{00000000-0004-0000-0000-0000CC000000}"/>
    <hyperlink ref="L207" r:id="rId206" xr:uid="{00000000-0004-0000-0000-0000CD000000}"/>
    <hyperlink ref="L208" r:id="rId207" xr:uid="{00000000-0004-0000-0000-0000CE000000}"/>
    <hyperlink ref="L209" r:id="rId208" xr:uid="{00000000-0004-0000-0000-0000CF000000}"/>
    <hyperlink ref="L210" r:id="rId209" xr:uid="{00000000-0004-0000-0000-0000D0000000}"/>
    <hyperlink ref="L211" r:id="rId210" xr:uid="{00000000-0004-0000-0000-0000D1000000}"/>
    <hyperlink ref="L212" r:id="rId211" xr:uid="{00000000-0004-0000-0000-0000D2000000}"/>
    <hyperlink ref="L213" r:id="rId212" xr:uid="{00000000-0004-0000-0000-0000D3000000}"/>
    <hyperlink ref="L214" r:id="rId213" xr:uid="{00000000-0004-0000-0000-0000D4000000}"/>
    <hyperlink ref="L215" r:id="rId214" xr:uid="{00000000-0004-0000-0000-0000D5000000}"/>
    <hyperlink ref="L216" r:id="rId215" xr:uid="{00000000-0004-0000-0000-0000D6000000}"/>
    <hyperlink ref="L217" r:id="rId216" xr:uid="{00000000-0004-0000-0000-0000D7000000}"/>
    <hyperlink ref="L218" r:id="rId217" xr:uid="{00000000-0004-0000-0000-0000D8000000}"/>
    <hyperlink ref="L219" r:id="rId218" xr:uid="{00000000-0004-0000-0000-0000D9000000}"/>
    <hyperlink ref="L220" r:id="rId219" xr:uid="{00000000-0004-0000-0000-0000DA000000}"/>
    <hyperlink ref="L221" r:id="rId220" xr:uid="{00000000-0004-0000-0000-0000DB000000}"/>
    <hyperlink ref="L222" r:id="rId221" xr:uid="{00000000-0004-0000-0000-0000DC000000}"/>
    <hyperlink ref="L223" r:id="rId222" xr:uid="{00000000-0004-0000-0000-0000DD000000}"/>
    <hyperlink ref="L224" r:id="rId223" xr:uid="{00000000-0004-0000-0000-0000DE000000}"/>
    <hyperlink ref="L225" r:id="rId224" xr:uid="{00000000-0004-0000-0000-0000DF000000}"/>
    <hyperlink ref="L226" r:id="rId225" xr:uid="{00000000-0004-0000-0000-0000E0000000}"/>
    <hyperlink ref="L227" r:id="rId226" xr:uid="{00000000-0004-0000-0000-0000E1000000}"/>
    <hyperlink ref="L228" r:id="rId227" xr:uid="{00000000-0004-0000-0000-0000E2000000}"/>
    <hyperlink ref="L229" r:id="rId228" xr:uid="{00000000-0004-0000-0000-0000E3000000}"/>
    <hyperlink ref="L230" r:id="rId229" xr:uid="{00000000-0004-0000-0000-0000E4000000}"/>
    <hyperlink ref="L231" r:id="rId230" xr:uid="{00000000-0004-0000-0000-0000E5000000}"/>
    <hyperlink ref="L232" r:id="rId231" xr:uid="{00000000-0004-0000-0000-0000E6000000}"/>
    <hyperlink ref="L233" r:id="rId232" xr:uid="{00000000-0004-0000-0000-0000E7000000}"/>
    <hyperlink ref="L234" r:id="rId233" xr:uid="{00000000-0004-0000-0000-0000E8000000}"/>
    <hyperlink ref="L235" r:id="rId234" xr:uid="{00000000-0004-0000-0000-0000E9000000}"/>
    <hyperlink ref="L236" r:id="rId235" xr:uid="{00000000-0004-0000-0000-0000EA000000}"/>
    <hyperlink ref="L237" r:id="rId236" xr:uid="{00000000-0004-0000-0000-0000EB000000}"/>
    <hyperlink ref="L238" r:id="rId237" xr:uid="{00000000-0004-0000-0000-0000EC000000}"/>
    <hyperlink ref="L239" r:id="rId238" xr:uid="{00000000-0004-0000-0000-0000ED000000}"/>
    <hyperlink ref="L240" r:id="rId239" xr:uid="{00000000-0004-0000-0000-0000EE000000}"/>
    <hyperlink ref="L241" r:id="rId240" xr:uid="{00000000-0004-0000-0000-0000EF000000}"/>
    <hyperlink ref="L242" r:id="rId241" xr:uid="{00000000-0004-0000-0000-0000F0000000}"/>
    <hyperlink ref="L243" r:id="rId242" xr:uid="{00000000-0004-0000-0000-0000F1000000}"/>
    <hyperlink ref="L244" r:id="rId243" xr:uid="{00000000-0004-0000-0000-0000F2000000}"/>
    <hyperlink ref="L245" r:id="rId244" xr:uid="{00000000-0004-0000-0000-0000F3000000}"/>
    <hyperlink ref="L246" r:id="rId245" xr:uid="{00000000-0004-0000-0000-0000F4000000}"/>
    <hyperlink ref="L247" r:id="rId246" xr:uid="{00000000-0004-0000-0000-0000F5000000}"/>
    <hyperlink ref="L248" r:id="rId247" xr:uid="{00000000-0004-0000-0000-0000F6000000}"/>
    <hyperlink ref="L249" r:id="rId248" xr:uid="{00000000-0004-0000-0000-0000F7000000}"/>
    <hyperlink ref="L250" r:id="rId249" xr:uid="{00000000-0004-0000-0000-0000F8000000}"/>
    <hyperlink ref="L251" r:id="rId250" xr:uid="{00000000-0004-0000-0000-0000F9000000}"/>
    <hyperlink ref="L252" r:id="rId251" xr:uid="{00000000-0004-0000-0000-0000FA000000}"/>
    <hyperlink ref="L253" r:id="rId252" xr:uid="{00000000-0004-0000-0000-0000FB000000}"/>
    <hyperlink ref="L254" r:id="rId253" xr:uid="{00000000-0004-0000-0000-0000FC000000}"/>
    <hyperlink ref="L255" r:id="rId254" xr:uid="{00000000-0004-0000-0000-0000FD000000}"/>
    <hyperlink ref="L256" r:id="rId255" xr:uid="{00000000-0004-0000-0000-0000FE000000}"/>
    <hyperlink ref="L257" r:id="rId256" xr:uid="{00000000-0004-0000-0000-0000FF000000}"/>
    <hyperlink ref="L258" r:id="rId257" xr:uid="{00000000-0004-0000-0000-000000010000}"/>
    <hyperlink ref="L259" r:id="rId258" xr:uid="{00000000-0004-0000-0000-000001010000}"/>
    <hyperlink ref="L260" r:id="rId259" xr:uid="{00000000-0004-0000-0000-000002010000}"/>
    <hyperlink ref="L261" r:id="rId260" xr:uid="{00000000-0004-0000-0000-000003010000}"/>
    <hyperlink ref="L262" r:id="rId261" xr:uid="{00000000-0004-0000-0000-000004010000}"/>
    <hyperlink ref="L263" r:id="rId262" xr:uid="{00000000-0004-0000-0000-000005010000}"/>
    <hyperlink ref="L264" r:id="rId263" xr:uid="{00000000-0004-0000-0000-000006010000}"/>
    <hyperlink ref="L265" r:id="rId264" xr:uid="{00000000-0004-0000-0000-000007010000}"/>
    <hyperlink ref="L266" r:id="rId265" xr:uid="{00000000-0004-0000-0000-000008010000}"/>
    <hyperlink ref="L267" r:id="rId266" xr:uid="{00000000-0004-0000-0000-000009010000}"/>
    <hyperlink ref="L268" r:id="rId267" xr:uid="{00000000-0004-0000-0000-00000A010000}"/>
    <hyperlink ref="L269" r:id="rId268" xr:uid="{00000000-0004-0000-0000-00000B010000}"/>
    <hyperlink ref="L270" r:id="rId269" xr:uid="{00000000-0004-0000-0000-00000C010000}"/>
    <hyperlink ref="L271" r:id="rId270" xr:uid="{00000000-0004-0000-0000-00000D010000}"/>
    <hyperlink ref="L272" r:id="rId271" xr:uid="{00000000-0004-0000-0000-00000E010000}"/>
    <hyperlink ref="L273" r:id="rId272" xr:uid="{00000000-0004-0000-0000-00000F010000}"/>
    <hyperlink ref="L274" r:id="rId273" xr:uid="{00000000-0004-0000-0000-000010010000}"/>
    <hyperlink ref="L275" r:id="rId274" xr:uid="{00000000-0004-0000-0000-000011010000}"/>
    <hyperlink ref="L276" r:id="rId275" xr:uid="{00000000-0004-0000-0000-000012010000}"/>
    <hyperlink ref="L277" r:id="rId276" xr:uid="{00000000-0004-0000-0000-000013010000}"/>
    <hyperlink ref="L278" r:id="rId277" xr:uid="{00000000-0004-0000-0000-000014010000}"/>
    <hyperlink ref="L279" r:id="rId278" xr:uid="{00000000-0004-0000-0000-000015010000}"/>
    <hyperlink ref="L280" r:id="rId279" xr:uid="{00000000-0004-0000-0000-000016010000}"/>
    <hyperlink ref="L281" r:id="rId280" xr:uid="{00000000-0004-0000-0000-000017010000}"/>
    <hyperlink ref="L282" r:id="rId281" xr:uid="{00000000-0004-0000-0000-000018010000}"/>
    <hyperlink ref="L283" r:id="rId282" xr:uid="{00000000-0004-0000-0000-000019010000}"/>
    <hyperlink ref="L284" r:id="rId283" xr:uid="{00000000-0004-0000-0000-00001A010000}"/>
    <hyperlink ref="L285" r:id="rId284" xr:uid="{00000000-0004-0000-0000-00001B010000}"/>
    <hyperlink ref="L286" r:id="rId285" xr:uid="{00000000-0004-0000-0000-00001C010000}"/>
    <hyperlink ref="L287" r:id="rId286" xr:uid="{00000000-0004-0000-0000-00001D010000}"/>
    <hyperlink ref="L288" r:id="rId287" xr:uid="{00000000-0004-0000-0000-00001E010000}"/>
    <hyperlink ref="L289" r:id="rId288" xr:uid="{00000000-0004-0000-0000-00001F010000}"/>
    <hyperlink ref="L290" r:id="rId289" xr:uid="{00000000-0004-0000-0000-000020010000}"/>
    <hyperlink ref="L291" r:id="rId290" xr:uid="{00000000-0004-0000-0000-000021010000}"/>
    <hyperlink ref="L292" r:id="rId291" xr:uid="{00000000-0004-0000-0000-000022010000}"/>
    <hyperlink ref="L293" r:id="rId292" xr:uid="{00000000-0004-0000-0000-000023010000}"/>
    <hyperlink ref="L294" r:id="rId293" xr:uid="{00000000-0004-0000-0000-000024010000}"/>
    <hyperlink ref="L295" r:id="rId294" xr:uid="{00000000-0004-0000-0000-000025010000}"/>
    <hyperlink ref="L296" r:id="rId295" xr:uid="{00000000-0004-0000-0000-000026010000}"/>
    <hyperlink ref="L297" r:id="rId296" xr:uid="{00000000-0004-0000-0000-000027010000}"/>
    <hyperlink ref="L298" r:id="rId297" xr:uid="{00000000-0004-0000-0000-000028010000}"/>
    <hyperlink ref="L299" r:id="rId298" xr:uid="{00000000-0004-0000-0000-000029010000}"/>
    <hyperlink ref="L300" r:id="rId299" xr:uid="{00000000-0004-0000-0000-00002A010000}"/>
    <hyperlink ref="L301" r:id="rId300" xr:uid="{00000000-0004-0000-0000-00002B010000}"/>
    <hyperlink ref="L302" r:id="rId301" xr:uid="{00000000-0004-0000-0000-00002C010000}"/>
    <hyperlink ref="L303" r:id="rId302" xr:uid="{00000000-0004-0000-0000-00002D010000}"/>
    <hyperlink ref="L304" r:id="rId303" xr:uid="{00000000-0004-0000-0000-00002E010000}"/>
    <hyperlink ref="L305" r:id="rId304" xr:uid="{00000000-0004-0000-0000-00002F010000}"/>
    <hyperlink ref="L306" r:id="rId305" xr:uid="{00000000-0004-0000-0000-000030010000}"/>
    <hyperlink ref="L307" r:id="rId306" xr:uid="{00000000-0004-0000-0000-000031010000}"/>
    <hyperlink ref="L308" r:id="rId307" xr:uid="{00000000-0004-0000-0000-000032010000}"/>
    <hyperlink ref="L309" r:id="rId308" xr:uid="{00000000-0004-0000-0000-000033010000}"/>
    <hyperlink ref="L310" r:id="rId309" xr:uid="{00000000-0004-0000-0000-000034010000}"/>
    <hyperlink ref="L311" r:id="rId310" xr:uid="{00000000-0004-0000-0000-000035010000}"/>
    <hyperlink ref="L312" r:id="rId311" xr:uid="{00000000-0004-0000-0000-000036010000}"/>
    <hyperlink ref="L313" r:id="rId312" xr:uid="{00000000-0004-0000-0000-000037010000}"/>
    <hyperlink ref="L314" r:id="rId313" xr:uid="{00000000-0004-0000-0000-000038010000}"/>
    <hyperlink ref="L315" r:id="rId314" xr:uid="{00000000-0004-0000-0000-000039010000}"/>
    <hyperlink ref="L316" r:id="rId315" xr:uid="{00000000-0004-0000-0000-00003A010000}"/>
    <hyperlink ref="L317" r:id="rId316" xr:uid="{00000000-0004-0000-0000-00003B010000}"/>
    <hyperlink ref="L318" r:id="rId317" xr:uid="{00000000-0004-0000-0000-00003C010000}"/>
    <hyperlink ref="L319" r:id="rId318" xr:uid="{00000000-0004-0000-0000-00003D010000}"/>
    <hyperlink ref="L320" r:id="rId319" xr:uid="{00000000-0004-0000-0000-00003E010000}"/>
    <hyperlink ref="L321" r:id="rId320" xr:uid="{00000000-0004-0000-0000-00003F010000}"/>
    <hyperlink ref="L322" r:id="rId321" xr:uid="{00000000-0004-0000-0000-000040010000}"/>
    <hyperlink ref="L323" r:id="rId322" xr:uid="{00000000-0004-0000-0000-000041010000}"/>
    <hyperlink ref="L324" r:id="rId323" xr:uid="{00000000-0004-0000-0000-000042010000}"/>
    <hyperlink ref="L325" r:id="rId324" xr:uid="{00000000-0004-0000-0000-000043010000}"/>
    <hyperlink ref="L326" r:id="rId325" xr:uid="{00000000-0004-0000-0000-000044010000}"/>
    <hyperlink ref="L327" r:id="rId326" xr:uid="{00000000-0004-0000-0000-000045010000}"/>
    <hyperlink ref="L328" r:id="rId327" xr:uid="{00000000-0004-0000-0000-000046010000}"/>
    <hyperlink ref="L329" r:id="rId328" xr:uid="{00000000-0004-0000-0000-000047010000}"/>
    <hyperlink ref="L330" r:id="rId329" xr:uid="{00000000-0004-0000-0000-000048010000}"/>
    <hyperlink ref="L331" r:id="rId330" xr:uid="{00000000-0004-0000-0000-000049010000}"/>
    <hyperlink ref="L332" r:id="rId331" xr:uid="{00000000-0004-0000-0000-00004A010000}"/>
    <hyperlink ref="L333" r:id="rId332" xr:uid="{00000000-0004-0000-0000-00004B010000}"/>
    <hyperlink ref="L334" r:id="rId333" xr:uid="{00000000-0004-0000-0000-00004C010000}"/>
    <hyperlink ref="L335" r:id="rId334" xr:uid="{00000000-0004-0000-0000-00004D010000}"/>
    <hyperlink ref="L336" r:id="rId335" xr:uid="{00000000-0004-0000-0000-00004E010000}"/>
    <hyperlink ref="L337" r:id="rId336" xr:uid="{00000000-0004-0000-0000-00004F010000}"/>
    <hyperlink ref="L338" r:id="rId337" xr:uid="{00000000-0004-0000-0000-000050010000}"/>
    <hyperlink ref="L339" r:id="rId338" xr:uid="{00000000-0004-0000-0000-000051010000}"/>
    <hyperlink ref="L340" r:id="rId339" xr:uid="{00000000-0004-0000-0000-000052010000}"/>
    <hyperlink ref="L341" r:id="rId340" xr:uid="{00000000-0004-0000-0000-000053010000}"/>
    <hyperlink ref="L342" r:id="rId341" xr:uid="{00000000-0004-0000-0000-000054010000}"/>
    <hyperlink ref="L343" r:id="rId342" xr:uid="{00000000-0004-0000-0000-000055010000}"/>
    <hyperlink ref="L344" r:id="rId343" xr:uid="{00000000-0004-0000-0000-000056010000}"/>
    <hyperlink ref="L345" r:id="rId344" xr:uid="{00000000-0004-0000-0000-000057010000}"/>
    <hyperlink ref="L346" r:id="rId345" xr:uid="{00000000-0004-0000-0000-000058010000}"/>
    <hyperlink ref="L347" r:id="rId346" xr:uid="{00000000-0004-0000-0000-000059010000}"/>
    <hyperlink ref="L348" r:id="rId347" xr:uid="{00000000-0004-0000-0000-00005A010000}"/>
    <hyperlink ref="L349" r:id="rId348" xr:uid="{00000000-0004-0000-0000-00005B010000}"/>
    <hyperlink ref="L350" r:id="rId349" xr:uid="{00000000-0004-0000-0000-00005C010000}"/>
    <hyperlink ref="L351" r:id="rId350" xr:uid="{00000000-0004-0000-0000-00005D010000}"/>
    <hyperlink ref="L352" r:id="rId351" xr:uid="{00000000-0004-0000-0000-00005E010000}"/>
    <hyperlink ref="L353" r:id="rId352" xr:uid="{00000000-0004-0000-0000-00005F010000}"/>
    <hyperlink ref="L354" r:id="rId353" xr:uid="{00000000-0004-0000-0000-000060010000}"/>
    <hyperlink ref="L355" r:id="rId354" xr:uid="{00000000-0004-0000-0000-000061010000}"/>
    <hyperlink ref="L356" r:id="rId355" xr:uid="{00000000-0004-0000-0000-000062010000}"/>
    <hyperlink ref="L357" r:id="rId356" xr:uid="{00000000-0004-0000-0000-000063010000}"/>
    <hyperlink ref="L358" r:id="rId357" xr:uid="{00000000-0004-0000-0000-000064010000}"/>
    <hyperlink ref="L359" r:id="rId358" xr:uid="{00000000-0004-0000-0000-000065010000}"/>
    <hyperlink ref="L360" r:id="rId359" xr:uid="{00000000-0004-0000-0000-000066010000}"/>
    <hyperlink ref="L361" r:id="rId360" xr:uid="{00000000-0004-0000-0000-000067010000}"/>
    <hyperlink ref="L362" r:id="rId361" xr:uid="{00000000-0004-0000-0000-000068010000}"/>
    <hyperlink ref="L363" r:id="rId362" xr:uid="{00000000-0004-0000-0000-000069010000}"/>
    <hyperlink ref="L364" r:id="rId363" xr:uid="{00000000-0004-0000-0000-00006A010000}"/>
    <hyperlink ref="L365" r:id="rId364" xr:uid="{00000000-0004-0000-0000-00006B010000}"/>
    <hyperlink ref="L366" r:id="rId365" xr:uid="{00000000-0004-0000-0000-00006C010000}"/>
    <hyperlink ref="L367" r:id="rId366" xr:uid="{00000000-0004-0000-0000-00006D010000}"/>
    <hyperlink ref="L368" r:id="rId367" xr:uid="{00000000-0004-0000-0000-00006E010000}"/>
    <hyperlink ref="L369" r:id="rId368" xr:uid="{00000000-0004-0000-0000-00006F010000}"/>
    <hyperlink ref="L370" r:id="rId369" xr:uid="{00000000-0004-0000-0000-000070010000}"/>
    <hyperlink ref="L371" r:id="rId370" xr:uid="{00000000-0004-0000-0000-000071010000}"/>
    <hyperlink ref="L372" r:id="rId371" xr:uid="{00000000-0004-0000-0000-000072010000}"/>
    <hyperlink ref="L373" r:id="rId372" xr:uid="{00000000-0004-0000-0000-000073010000}"/>
    <hyperlink ref="L374" r:id="rId373" xr:uid="{00000000-0004-0000-0000-000074010000}"/>
    <hyperlink ref="L375" r:id="rId374" xr:uid="{00000000-0004-0000-0000-000075010000}"/>
    <hyperlink ref="L376" r:id="rId375" xr:uid="{00000000-0004-0000-0000-000076010000}"/>
    <hyperlink ref="L377" r:id="rId376" xr:uid="{00000000-0004-0000-0000-000077010000}"/>
    <hyperlink ref="L378" r:id="rId377" xr:uid="{00000000-0004-0000-0000-000078010000}"/>
    <hyperlink ref="L379" r:id="rId378" xr:uid="{00000000-0004-0000-0000-000079010000}"/>
    <hyperlink ref="L380" r:id="rId379" xr:uid="{00000000-0004-0000-0000-00007A010000}"/>
    <hyperlink ref="L381" r:id="rId380" xr:uid="{00000000-0004-0000-0000-00007B010000}"/>
    <hyperlink ref="L382" r:id="rId381" xr:uid="{00000000-0004-0000-0000-00007C010000}"/>
    <hyperlink ref="L383" r:id="rId382" xr:uid="{00000000-0004-0000-0000-00007D010000}"/>
    <hyperlink ref="L384" r:id="rId383" xr:uid="{00000000-0004-0000-0000-00007E010000}"/>
    <hyperlink ref="L385" r:id="rId384" xr:uid="{00000000-0004-0000-0000-00007F010000}"/>
    <hyperlink ref="L386" r:id="rId385" xr:uid="{00000000-0004-0000-0000-000080010000}"/>
    <hyperlink ref="L387" r:id="rId386" xr:uid="{00000000-0004-0000-0000-000081010000}"/>
    <hyperlink ref="L388" r:id="rId387" xr:uid="{00000000-0004-0000-0000-000082010000}"/>
    <hyperlink ref="L389" r:id="rId388" xr:uid="{00000000-0004-0000-0000-000083010000}"/>
    <hyperlink ref="L390" r:id="rId389" xr:uid="{00000000-0004-0000-0000-000084010000}"/>
    <hyperlink ref="L391" r:id="rId390" xr:uid="{00000000-0004-0000-0000-000085010000}"/>
    <hyperlink ref="L392" r:id="rId391" xr:uid="{00000000-0004-0000-0000-000086010000}"/>
    <hyperlink ref="L393" r:id="rId392" xr:uid="{00000000-0004-0000-0000-000087010000}"/>
    <hyperlink ref="L394" r:id="rId393" xr:uid="{00000000-0004-0000-0000-000088010000}"/>
    <hyperlink ref="L395" r:id="rId394" xr:uid="{00000000-0004-0000-0000-000089010000}"/>
    <hyperlink ref="L396" r:id="rId395" xr:uid="{00000000-0004-0000-0000-00008A010000}"/>
    <hyperlink ref="L397" r:id="rId396" xr:uid="{00000000-0004-0000-0000-00008B010000}"/>
    <hyperlink ref="L398" r:id="rId397" xr:uid="{00000000-0004-0000-0000-00008C010000}"/>
    <hyperlink ref="L399" r:id="rId398" xr:uid="{00000000-0004-0000-0000-00008D010000}"/>
    <hyperlink ref="L400" r:id="rId399" xr:uid="{00000000-0004-0000-0000-00008E010000}"/>
    <hyperlink ref="L401" r:id="rId400" xr:uid="{00000000-0004-0000-0000-00008F010000}"/>
    <hyperlink ref="L402" r:id="rId401" xr:uid="{00000000-0004-0000-0000-000090010000}"/>
    <hyperlink ref="L403" r:id="rId402" xr:uid="{00000000-0004-0000-0000-000091010000}"/>
    <hyperlink ref="L404" r:id="rId403" xr:uid="{00000000-0004-0000-0000-000092010000}"/>
    <hyperlink ref="L405" r:id="rId404" xr:uid="{00000000-0004-0000-0000-000093010000}"/>
    <hyperlink ref="L406" r:id="rId405" xr:uid="{00000000-0004-0000-0000-000094010000}"/>
    <hyperlink ref="L407" r:id="rId406" xr:uid="{00000000-0004-0000-0000-000095010000}"/>
    <hyperlink ref="L408" r:id="rId407" xr:uid="{00000000-0004-0000-0000-000096010000}"/>
    <hyperlink ref="L409" r:id="rId408" xr:uid="{00000000-0004-0000-0000-000097010000}"/>
    <hyperlink ref="L410" r:id="rId409" xr:uid="{00000000-0004-0000-0000-000098010000}"/>
    <hyperlink ref="L411" r:id="rId410" xr:uid="{00000000-0004-0000-0000-000099010000}"/>
    <hyperlink ref="L412" r:id="rId411" xr:uid="{00000000-0004-0000-0000-00009A010000}"/>
    <hyperlink ref="L413" r:id="rId412" xr:uid="{00000000-0004-0000-0000-00009B010000}"/>
    <hyperlink ref="L414" r:id="rId413" xr:uid="{00000000-0004-0000-0000-00009C010000}"/>
    <hyperlink ref="L415" r:id="rId414" xr:uid="{00000000-0004-0000-0000-00009D010000}"/>
    <hyperlink ref="L416" r:id="rId415" xr:uid="{00000000-0004-0000-0000-00009E010000}"/>
    <hyperlink ref="L417" r:id="rId416" xr:uid="{00000000-0004-0000-0000-00009F010000}"/>
    <hyperlink ref="L418" r:id="rId417" xr:uid="{00000000-0004-0000-0000-0000A0010000}"/>
    <hyperlink ref="L419" r:id="rId418" xr:uid="{00000000-0004-0000-0000-0000A1010000}"/>
    <hyperlink ref="L420" r:id="rId419" xr:uid="{00000000-0004-0000-0000-0000A2010000}"/>
    <hyperlink ref="L421" r:id="rId420" xr:uid="{00000000-0004-0000-0000-0000A3010000}"/>
    <hyperlink ref="L422" r:id="rId421" xr:uid="{00000000-0004-0000-0000-0000A4010000}"/>
    <hyperlink ref="L423" r:id="rId422" xr:uid="{00000000-0004-0000-0000-0000A5010000}"/>
    <hyperlink ref="L424" r:id="rId423" xr:uid="{00000000-0004-0000-0000-0000A6010000}"/>
    <hyperlink ref="L425" r:id="rId424" xr:uid="{00000000-0004-0000-0000-0000A7010000}"/>
    <hyperlink ref="L426" r:id="rId425" xr:uid="{00000000-0004-0000-0000-0000A8010000}"/>
  </hyperlinks>
  <pageMargins left="0.75" right="0.75" top="1" bottom="1" header="0.5" footer="0.5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2"/>
  <sheetViews>
    <sheetView topLeftCell="A37" zoomScaleNormal="100" workbookViewId="0">
      <selection activeCell="A73" sqref="A73"/>
    </sheetView>
  </sheetViews>
  <sheetFormatPr defaultRowHeight="15" x14ac:dyDescent="0.25"/>
  <cols>
    <col min="1" max="1" width="26" style="5" bestFit="1" customWidth="1"/>
    <col min="2" max="10" width="9.140625" style="9" customWidth="1"/>
    <col min="11" max="16384" width="9.140625" style="9"/>
  </cols>
  <sheetData>
    <row r="1" spans="1:1" x14ac:dyDescent="0.25">
      <c r="A1" t="s">
        <v>196</v>
      </c>
    </row>
    <row r="2" spans="1:1" x14ac:dyDescent="0.25">
      <c r="A2" t="s">
        <v>201</v>
      </c>
    </row>
    <row r="3" spans="1:1" x14ac:dyDescent="0.25">
      <c r="A3" t="s">
        <v>204</v>
      </c>
    </row>
    <row r="4" spans="1:1" x14ac:dyDescent="0.25">
      <c r="A4" t="s">
        <v>209</v>
      </c>
    </row>
    <row r="5" spans="1:1" x14ac:dyDescent="0.25">
      <c r="A5" t="s">
        <v>215</v>
      </c>
    </row>
    <row r="6" spans="1:1" x14ac:dyDescent="0.25">
      <c r="A6" t="s">
        <v>219</v>
      </c>
    </row>
    <row r="7" spans="1:1" x14ac:dyDescent="0.25">
      <c r="A7" t="s">
        <v>222</v>
      </c>
    </row>
    <row r="8" spans="1:1" x14ac:dyDescent="0.25">
      <c r="A8" t="s">
        <v>229</v>
      </c>
    </row>
    <row r="9" spans="1:1" x14ac:dyDescent="0.25">
      <c r="A9" t="s">
        <v>232</v>
      </c>
    </row>
    <row r="10" spans="1:1" x14ac:dyDescent="0.25">
      <c r="A10" t="s">
        <v>225</v>
      </c>
    </row>
    <row r="11" spans="1:1" x14ac:dyDescent="0.25">
      <c r="A11" t="s">
        <v>243</v>
      </c>
    </row>
    <row r="12" spans="1:1" x14ac:dyDescent="0.25">
      <c r="A12" t="s">
        <v>247</v>
      </c>
    </row>
    <row r="13" spans="1:1" x14ac:dyDescent="0.25">
      <c r="A13" t="s">
        <v>237</v>
      </c>
    </row>
    <row r="14" spans="1:1" x14ac:dyDescent="0.25">
      <c r="A14" t="s">
        <v>234</v>
      </c>
    </row>
    <row r="15" spans="1:1" x14ac:dyDescent="0.25">
      <c r="A15" t="s">
        <v>240</v>
      </c>
    </row>
    <row r="16" spans="1:1" x14ac:dyDescent="0.25">
      <c r="A16" s="5" t="s">
        <v>33</v>
      </c>
    </row>
    <row r="17" spans="1:1" x14ac:dyDescent="0.25">
      <c r="A17" s="5" t="s">
        <v>1717</v>
      </c>
    </row>
    <row r="18" spans="1:1" x14ac:dyDescent="0.25">
      <c r="A18" s="5" t="s">
        <v>1718</v>
      </c>
    </row>
    <row r="19" spans="1:1" x14ac:dyDescent="0.25">
      <c r="A19" s="5" t="s">
        <v>1719</v>
      </c>
    </row>
    <row r="20" spans="1:1" x14ac:dyDescent="0.25">
      <c r="A20" s="5" t="s">
        <v>1720</v>
      </c>
    </row>
    <row r="21" spans="1:1" x14ac:dyDescent="0.25">
      <c r="A21" s="5" t="s">
        <v>1721</v>
      </c>
    </row>
    <row r="22" spans="1:1" x14ac:dyDescent="0.25">
      <c r="A22" s="5" t="s">
        <v>1722</v>
      </c>
    </row>
    <row r="23" spans="1:1" x14ac:dyDescent="0.25">
      <c r="A23" t="s">
        <v>88</v>
      </c>
    </row>
    <row r="24" spans="1:1" x14ac:dyDescent="0.25">
      <c r="A24" s="5" t="s">
        <v>134</v>
      </c>
    </row>
    <row r="25" spans="1:1" x14ac:dyDescent="0.25">
      <c r="A25" t="s">
        <v>177</v>
      </c>
    </row>
    <row r="26" spans="1:1" x14ac:dyDescent="0.25">
      <c r="A26" s="5" t="s">
        <v>82</v>
      </c>
    </row>
    <row r="27" spans="1:1" x14ac:dyDescent="0.25">
      <c r="A27" s="5" t="s">
        <v>59</v>
      </c>
    </row>
    <row r="28" spans="1:1" x14ac:dyDescent="0.25">
      <c r="A28" s="5" t="s">
        <v>97</v>
      </c>
    </row>
    <row r="29" spans="1:1" x14ac:dyDescent="0.25">
      <c r="A29" t="s">
        <v>91</v>
      </c>
    </row>
    <row r="30" spans="1:1" x14ac:dyDescent="0.25">
      <c r="A30" t="s">
        <v>164</v>
      </c>
    </row>
    <row r="31" spans="1:1" x14ac:dyDescent="0.25">
      <c r="A31" s="5" t="s">
        <v>48</v>
      </c>
    </row>
    <row r="32" spans="1:1" x14ac:dyDescent="0.25">
      <c r="A32" s="5" t="s">
        <v>31</v>
      </c>
    </row>
    <row r="33" spans="1:1" x14ac:dyDescent="0.25">
      <c r="A33" t="s">
        <v>181</v>
      </c>
    </row>
    <row r="34" spans="1:1" x14ac:dyDescent="0.25">
      <c r="A34" s="5" t="s">
        <v>19</v>
      </c>
    </row>
    <row r="35" spans="1:1" x14ac:dyDescent="0.25">
      <c r="A35" s="5" t="s">
        <v>159</v>
      </c>
    </row>
    <row r="36" spans="1:1" x14ac:dyDescent="0.25">
      <c r="A36" s="5" t="s">
        <v>124</v>
      </c>
    </row>
    <row r="37" spans="1:1" x14ac:dyDescent="0.25">
      <c r="A37" s="5" t="s">
        <v>70</v>
      </c>
    </row>
    <row r="38" spans="1:1" x14ac:dyDescent="0.25">
      <c r="A38" s="5" t="s">
        <v>79</v>
      </c>
    </row>
    <row r="39" spans="1:1" x14ac:dyDescent="0.25">
      <c r="A39" t="s">
        <v>191</v>
      </c>
    </row>
    <row r="40" spans="1:1" x14ac:dyDescent="0.25">
      <c r="A40" s="5" t="s">
        <v>154</v>
      </c>
    </row>
    <row r="41" spans="1:1" x14ac:dyDescent="0.25">
      <c r="A41" t="s">
        <v>112</v>
      </c>
    </row>
    <row r="42" spans="1:1" x14ac:dyDescent="0.25">
      <c r="A42" s="5" t="s">
        <v>103</v>
      </c>
    </row>
    <row r="43" spans="1:1" x14ac:dyDescent="0.25">
      <c r="A43" s="5" t="s">
        <v>67</v>
      </c>
    </row>
    <row r="44" spans="1:1" x14ac:dyDescent="0.25">
      <c r="A44" s="5" t="s">
        <v>107</v>
      </c>
    </row>
    <row r="45" spans="1:1" x14ac:dyDescent="0.25">
      <c r="A45" t="s">
        <v>128</v>
      </c>
    </row>
    <row r="46" spans="1:1" x14ac:dyDescent="0.25">
      <c r="A46" s="5" t="s">
        <v>1723</v>
      </c>
    </row>
    <row r="47" spans="1:1" x14ac:dyDescent="0.25">
      <c r="A47" s="5" t="s">
        <v>143</v>
      </c>
    </row>
    <row r="48" spans="1:1" x14ac:dyDescent="0.25">
      <c r="A48" s="5" t="s">
        <v>138</v>
      </c>
    </row>
    <row r="49" spans="1:1" x14ac:dyDescent="0.25">
      <c r="A49" s="5" t="s">
        <v>149</v>
      </c>
    </row>
    <row r="50" spans="1:1" x14ac:dyDescent="0.25">
      <c r="A50" t="s">
        <v>168</v>
      </c>
    </row>
    <row r="51" spans="1:1" x14ac:dyDescent="0.25">
      <c r="A51" t="s">
        <v>173</v>
      </c>
    </row>
    <row r="52" spans="1:1" x14ac:dyDescent="0.25">
      <c r="A52" t="s">
        <v>185</v>
      </c>
    </row>
    <row r="53" spans="1:1" x14ac:dyDescent="0.25">
      <c r="A53" s="5" t="s">
        <v>25</v>
      </c>
    </row>
    <row r="54" spans="1:1" x14ac:dyDescent="0.25">
      <c r="A54" s="5" t="s">
        <v>37</v>
      </c>
    </row>
    <row r="55" spans="1:1" x14ac:dyDescent="0.25">
      <c r="A55" s="5" t="s">
        <v>44</v>
      </c>
    </row>
    <row r="56" spans="1:1" x14ac:dyDescent="0.25">
      <c r="A56" s="5" t="s">
        <v>41</v>
      </c>
    </row>
    <row r="57" spans="1:1" x14ac:dyDescent="0.25">
      <c r="A57" s="5" t="s">
        <v>73</v>
      </c>
    </row>
    <row r="58" spans="1:1" x14ac:dyDescent="0.25">
      <c r="A58" s="5" t="s">
        <v>62</v>
      </c>
    </row>
    <row r="59" spans="1:1" x14ac:dyDescent="0.25">
      <c r="A59" s="5" t="s">
        <v>121</v>
      </c>
    </row>
    <row r="60" spans="1:1" x14ac:dyDescent="0.25">
      <c r="A60" s="5" t="s">
        <v>117</v>
      </c>
    </row>
    <row r="61" spans="1:1" x14ac:dyDescent="0.25">
      <c r="A61" s="5" t="s">
        <v>53</v>
      </c>
    </row>
    <row r="62" spans="1:1" x14ac:dyDescent="0.25">
      <c r="A62" s="5" t="s">
        <v>1724</v>
      </c>
    </row>
    <row r="63" spans="1:1" x14ac:dyDescent="0.25">
      <c r="A63" s="5" t="s">
        <v>1725</v>
      </c>
    </row>
    <row r="64" spans="1:1" x14ac:dyDescent="0.25">
      <c r="A64" s="5" t="s">
        <v>1726</v>
      </c>
    </row>
    <row r="65" spans="1:1" x14ac:dyDescent="0.25">
      <c r="A65" s="5" t="s">
        <v>1727</v>
      </c>
    </row>
    <row r="66" spans="1:1" x14ac:dyDescent="0.25">
      <c r="A66" s="5" t="s">
        <v>1728</v>
      </c>
    </row>
    <row r="67" spans="1:1" x14ac:dyDescent="0.25">
      <c r="A67" s="5" t="s">
        <v>1729</v>
      </c>
    </row>
    <row r="68" spans="1:1" x14ac:dyDescent="0.25">
      <c r="A68" s="5" t="s">
        <v>1730</v>
      </c>
    </row>
    <row r="69" spans="1:1" x14ac:dyDescent="0.25">
      <c r="A69" s="5" t="s">
        <v>1731</v>
      </c>
    </row>
    <row r="70" spans="1:1" x14ac:dyDescent="0.25">
      <c r="A70" s="5" t="s">
        <v>1732</v>
      </c>
    </row>
    <row r="71" spans="1:1" x14ac:dyDescent="0.25">
      <c r="A71" s="5" t="s">
        <v>1733</v>
      </c>
    </row>
    <row r="72" spans="1:1" x14ac:dyDescent="0.25">
      <c r="A72" s="5" t="s">
        <v>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3"/>
  <sheetViews>
    <sheetView tabSelected="1" topLeftCell="A54" workbookViewId="0">
      <selection activeCell="C71" sqref="C71"/>
    </sheetView>
  </sheetViews>
  <sheetFormatPr defaultRowHeight="15" x14ac:dyDescent="0.25"/>
  <cols>
    <col min="1" max="1" width="16.28515625" style="9" bestFit="1" customWidth="1"/>
    <col min="2" max="2" width="13.5703125" style="9" bestFit="1" customWidth="1"/>
    <col min="3" max="3" width="29.28515625" style="9" bestFit="1" customWidth="1"/>
    <col min="4" max="4" width="31.140625" style="9" bestFit="1" customWidth="1"/>
    <col min="5" max="5" width="32.140625" style="9" bestFit="1" customWidth="1"/>
    <col min="6" max="6" width="13.5703125" style="9" bestFit="1" customWidth="1"/>
    <col min="7" max="7" width="13.5703125" style="9" customWidth="1"/>
    <col min="8" max="8" width="13.5703125" style="9" bestFit="1" customWidth="1"/>
    <col min="9" max="9" width="14.5703125" style="9" bestFit="1" customWidth="1"/>
    <col min="10" max="10" width="13.5703125" style="9" bestFit="1" customWidth="1"/>
    <col min="11" max="12" width="13.5703125" style="9" customWidth="1"/>
    <col min="13" max="13" width="17.28515625" style="9" bestFit="1" customWidth="1"/>
  </cols>
  <sheetData>
    <row r="1" spans="1:13" x14ac:dyDescent="0.25">
      <c r="A1" s="1" t="s">
        <v>1735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1736</v>
      </c>
      <c r="H1" s="1" t="s">
        <v>10</v>
      </c>
      <c r="I1" s="1" t="s">
        <v>1737</v>
      </c>
      <c r="J1" s="1" t="s">
        <v>8</v>
      </c>
      <c r="K1" s="1" t="s">
        <v>1738</v>
      </c>
      <c r="L1" s="1" t="s">
        <v>1739</v>
      </c>
      <c r="M1" s="1" t="s">
        <v>1740</v>
      </c>
    </row>
    <row r="2" spans="1:13" x14ac:dyDescent="0.25">
      <c r="A2" t="s">
        <v>258</v>
      </c>
      <c r="B2">
        <f>_xlfn.XLOOKUP($A2,Todos!$G:$G,Todos!A:A,"No disponible",0,1)</f>
        <v>1951</v>
      </c>
      <c r="C2" s="2" t="str">
        <f>HYPERLINK(_xlfn.XLOOKUP($A2,Todos!$G:$G,Todos!L:L,"No disponible",0),_xlfn.XLOOKUP($A2,Todos!$G:$G,Todos!B:B,"No disponible",0))</f>
        <v>José Froilán González</v>
      </c>
      <c r="D2" t="str">
        <f>_xlfn.XLOOKUP($A2,Todos!$G:$G,Todos!C:C,"No disponible",0)</f>
        <v>Scuderia Ferrari</v>
      </c>
      <c r="E2" t="str">
        <f>_xlfn.XLOOKUP($A2,Todos!$G:$G,Todos!D:D,"No disponible",0)</f>
        <v>Ferrari 375</v>
      </c>
      <c r="F2" t="str">
        <f>_xlfn.XLOOKUP($A2,Todos!$G:$G,Todos!E:E,"No disponible",0)</f>
        <v>Formula 1</v>
      </c>
      <c r="G2" t="str">
        <f>_xlfn.XLOOKUP($A2,Todos!$G:$G,Todos!J:J,"No disponible",0)</f>
        <v>Altaya</v>
      </c>
      <c r="H2" t="str">
        <f>_xlfn.XLOOKUP($A2,Todos!$G:$G,Todos!K:K,"No disponible",0)</f>
        <v>1:43</v>
      </c>
      <c r="I2">
        <f>_xlfn.XLOOKUP($A2,Todos!$G:$G,Todos!H:H,"No disponible",0)</f>
        <v>11.65</v>
      </c>
      <c r="J2" t="str">
        <f>_xlfn.XLOOKUP($A2,Todos!$G:$G,Todos!I:I,"No disponible",0)</f>
        <v>eur</v>
      </c>
      <c r="K2">
        <f>COUNTIF(A:A,A2)</f>
        <v>1</v>
      </c>
      <c r="L2">
        <f>COUNTIF(Campeones!$A$2:$A$22,A2)</f>
        <v>0</v>
      </c>
      <c r="M2">
        <f>COUNTIF('Compra 4-10-22'!$A$2:$A$16,A2)</f>
        <v>0</v>
      </c>
    </row>
    <row r="3" spans="1:13" x14ac:dyDescent="0.25">
      <c r="A3" t="s">
        <v>266</v>
      </c>
      <c r="B3">
        <f>_xlfn.XLOOKUP($A3,Todos!$G:$G,Todos!A:A,"No disponible",0,1)</f>
        <v>1952</v>
      </c>
      <c r="C3" s="2" t="str">
        <f>HYPERLINK(_xlfn.XLOOKUP($A3,Todos!$G:$G,Todos!L:L,"No disponible",0),_xlfn.XLOOKUP($A3,Todos!$G:$G,Todos!B:B,"No disponible",0))</f>
        <v>Louis Rosier</v>
      </c>
      <c r="D3" t="str">
        <f>_xlfn.XLOOKUP($A3,Todos!$G:$G,Todos!C:C,"No disponible",0)</f>
        <v>Ecurie Rosier</v>
      </c>
      <c r="E3" t="str">
        <f>_xlfn.XLOOKUP($A3,Todos!$G:$G,Todos!D:D,"No disponible",0)</f>
        <v>Ferrari 375</v>
      </c>
      <c r="F3" t="str">
        <f>_xlfn.XLOOKUP($A3,Todos!$G:$G,Todos!E:E,"No disponible",0)</f>
        <v>Formula 1</v>
      </c>
      <c r="G3" t="str">
        <f>_xlfn.XLOOKUP($A3,Todos!$G:$G,Todos!J:J,"No disponible",0)</f>
        <v>Altaya</v>
      </c>
      <c r="H3" t="str">
        <f>_xlfn.XLOOKUP($A3,Todos!$G:$G,Todos!K:K,"No disponible",0)</f>
        <v>1:43</v>
      </c>
      <c r="I3">
        <f>_xlfn.XLOOKUP($A3,Todos!$G:$G,Todos!H:H,"No disponible",0)</f>
        <v>8.9499999999999993</v>
      </c>
      <c r="J3" t="str">
        <f>_xlfn.XLOOKUP($A3,Todos!$G:$G,Todos!I:I,"No disponible",0)</f>
        <v>eur</v>
      </c>
      <c r="K3">
        <f>COUNTIF(A:A,A3)</f>
        <v>1</v>
      </c>
      <c r="L3">
        <f>COUNTIF(Campeones!$A$2:$A$22,A3)</f>
        <v>0</v>
      </c>
      <c r="M3">
        <f>COUNTIF('Compra 4-10-22'!$A$2:$A$16,A3)</f>
        <v>0</v>
      </c>
    </row>
    <row r="4" spans="1:13" x14ac:dyDescent="0.25">
      <c r="A4" t="s">
        <v>277</v>
      </c>
      <c r="B4">
        <f>_xlfn.XLOOKUP($A4,Todos!$G:$G,Todos!A:A,"No disponible",0,1)</f>
        <v>1953</v>
      </c>
      <c r="C4" s="2" t="str">
        <f>HYPERLINK(_xlfn.XLOOKUP($A4,Todos!$G:$G,Todos!L:L,"No disponible",0),_xlfn.XLOOKUP($A4,Todos!$G:$G,Todos!B:B,"No disponible",0))</f>
        <v>Piero Carini</v>
      </c>
      <c r="D4" t="str">
        <f>_xlfn.XLOOKUP($A4,Todos!$G:$G,Todos!C:C,"No disponible",0)</f>
        <v>Scuderia Ferrari</v>
      </c>
      <c r="E4" t="str">
        <f>_xlfn.XLOOKUP($A4,Todos!$G:$G,Todos!D:D,"No disponible",0)</f>
        <v xml:space="preserve">Ferrari 553 F2 </v>
      </c>
      <c r="F4" t="str">
        <f>_xlfn.XLOOKUP($A4,Todos!$G:$G,Todos!E:E,"No disponible",0)</f>
        <v>Formula 1</v>
      </c>
      <c r="G4" t="str">
        <f>_xlfn.XLOOKUP($A4,Todos!$G:$G,Todos!J:J,"No disponible",0)</f>
        <v>Altaya</v>
      </c>
      <c r="H4" t="str">
        <f>_xlfn.XLOOKUP($A4,Todos!$G:$G,Todos!K:K,"No disponible",0)</f>
        <v>1:43</v>
      </c>
      <c r="I4">
        <f>_xlfn.XLOOKUP($A4,Todos!$G:$G,Todos!H:H,"No disponible",0)</f>
        <v>11.65</v>
      </c>
      <c r="J4" t="str">
        <f>_xlfn.XLOOKUP($A4,Todos!$G:$G,Todos!I:I,"No disponible",0)</f>
        <v>eur</v>
      </c>
      <c r="K4">
        <f>COUNTIF(A:A,A4)</f>
        <v>1</v>
      </c>
      <c r="L4">
        <f>COUNTIF(Campeones!$A$2:$A$22,A4)</f>
        <v>0</v>
      </c>
      <c r="M4">
        <f>COUNTIF('Compra 4-10-22'!$A$2:$A$16,A4)</f>
        <v>0</v>
      </c>
    </row>
    <row r="5" spans="1:13" x14ac:dyDescent="0.25">
      <c r="A5" t="s">
        <v>272</v>
      </c>
      <c r="B5">
        <f>_xlfn.XLOOKUP($A5,Todos!$G:$G,Todos!A:A,"No disponible",0,1)</f>
        <v>1953</v>
      </c>
      <c r="C5" s="2" t="str">
        <f>HYPERLINK(_xlfn.XLOOKUP($A5,Todos!$G:$G,Todos!L:L,"No disponible",0),_xlfn.XLOOKUP($A5,Todos!$G:$G,Todos!B:B,"No disponible",0))</f>
        <v>Kurt Adolff</v>
      </c>
      <c r="D5" t="str">
        <f>_xlfn.XLOOKUP($A5,Todos!$G:$G,Todos!C:C,"No disponible",0)</f>
        <v>Ecurie Espadon</v>
      </c>
      <c r="E5" t="str">
        <f>_xlfn.XLOOKUP($A5,Todos!$G:$G,Todos!D:D,"No disponible",0)</f>
        <v>Ferrari 500</v>
      </c>
      <c r="F5" t="str">
        <f>_xlfn.XLOOKUP($A5,Todos!$G:$G,Todos!E:E,"No disponible",0)</f>
        <v>Formula 1</v>
      </c>
      <c r="G5" t="str">
        <f>_xlfn.XLOOKUP($A5,Todos!$G:$G,Todos!J:J,"No disponible",0)</f>
        <v>Altaya</v>
      </c>
      <c r="H5" t="str">
        <f>_xlfn.XLOOKUP($A5,Todos!$G:$G,Todos!K:K,"No disponible",0)</f>
        <v>1:43</v>
      </c>
      <c r="I5">
        <f>_xlfn.XLOOKUP($A5,Todos!$G:$G,Todos!H:H,"No disponible",0)</f>
        <v>11.65</v>
      </c>
      <c r="J5" t="str">
        <f>_xlfn.XLOOKUP($A5,Todos!$G:$G,Todos!I:I,"No disponible",0)</f>
        <v>eur</v>
      </c>
      <c r="K5">
        <f>COUNTIF(A:A,A5)</f>
        <v>1</v>
      </c>
      <c r="L5">
        <f>COUNTIF(Campeones!$A$2:$A$22,A5)</f>
        <v>0</v>
      </c>
      <c r="M5">
        <f>COUNTIF('Compra 4-10-22'!$A$2:$A$16,A5)</f>
        <v>0</v>
      </c>
    </row>
    <row r="6" spans="1:13" x14ac:dyDescent="0.25">
      <c r="A6" t="s">
        <v>303</v>
      </c>
      <c r="B6">
        <f>_xlfn.XLOOKUP($A6,Todos!$G:$G,Todos!A:A,"No disponible",0,1)</f>
        <v>1954</v>
      </c>
      <c r="C6" s="2" t="str">
        <f>HYPERLINK(_xlfn.XLOOKUP($A6,Todos!$G:$G,Todos!L:L,"No disponible",0),_xlfn.XLOOKUP($A6,Todos!$G:$G,Todos!B:B,"No disponible",0))</f>
        <v>Mike Hawthorn</v>
      </c>
      <c r="D6" t="str">
        <f>_xlfn.XLOOKUP($A6,Todos!$G:$G,Todos!C:C,"No disponible",0)</f>
        <v>Scuderia Ferrari</v>
      </c>
      <c r="E6" t="str">
        <f>_xlfn.XLOOKUP($A6,Todos!$G:$G,Todos!D:D,"No disponible",0)</f>
        <v>Ferrari 553</v>
      </c>
      <c r="F6" t="str">
        <f>_xlfn.XLOOKUP($A6,Todos!$G:$G,Todos!E:E,"No disponible",0)</f>
        <v>Formula 1</v>
      </c>
      <c r="G6" t="str">
        <f>_xlfn.XLOOKUP($A6,Todos!$G:$G,Todos!J:J,"No disponible",0)</f>
        <v>Altaya</v>
      </c>
      <c r="H6" t="str">
        <f>_xlfn.XLOOKUP($A6,Todos!$G:$G,Todos!K:K,"No disponible",0)</f>
        <v>1:43</v>
      </c>
      <c r="I6">
        <f>_xlfn.XLOOKUP($A6,Todos!$G:$G,Todos!H:H,"No disponible",0)</f>
        <v>11.65</v>
      </c>
      <c r="J6" t="str">
        <f>_xlfn.XLOOKUP($A6,Todos!$G:$G,Todos!I:I,"No disponible",0)</f>
        <v>eur</v>
      </c>
      <c r="K6">
        <f>COUNTIF(A:A,A6)</f>
        <v>1</v>
      </c>
      <c r="L6">
        <f>COUNTIF(Campeones!$A$2:$A$22,A6)</f>
        <v>0</v>
      </c>
      <c r="M6">
        <f>COUNTIF('Compra 4-10-22'!$A$2:$A$16,A6)</f>
        <v>0</v>
      </c>
    </row>
    <row r="7" spans="1:13" x14ac:dyDescent="0.25">
      <c r="A7" t="s">
        <v>298</v>
      </c>
      <c r="B7">
        <f>_xlfn.XLOOKUP($A7,Todos!$G:$G,Todos!A:A,"No disponible",0,1)</f>
        <v>1954</v>
      </c>
      <c r="C7" s="2" t="str">
        <f>HYPERLINK(_xlfn.XLOOKUP($A7,Todos!$G:$G,Todos!L:L,"No disponible",0),_xlfn.XLOOKUP($A7,Todos!$G:$G,Todos!B:B,"No disponible",0))</f>
        <v>Robert Manzon</v>
      </c>
      <c r="D7" t="str">
        <f>_xlfn.XLOOKUP($A7,Todos!$G:$G,Todos!C:C,"No disponible",0)</f>
        <v>Ecurie Rosier</v>
      </c>
      <c r="E7" t="str">
        <f>_xlfn.XLOOKUP($A7,Todos!$G:$G,Todos!D:D,"No disponible",0)</f>
        <v>Ferrari 625F1</v>
      </c>
      <c r="F7" t="str">
        <f>_xlfn.XLOOKUP($A7,Todos!$G:$G,Todos!E:E,"No disponible",0)</f>
        <v>Formula 1</v>
      </c>
      <c r="G7" t="str">
        <f>_xlfn.XLOOKUP($A7,Todos!$G:$G,Todos!J:J,"No disponible",0)</f>
        <v>Altaya</v>
      </c>
      <c r="H7" t="str">
        <f>_xlfn.XLOOKUP($A7,Todos!$G:$G,Todos!K:K,"No disponible",0)</f>
        <v>1:43</v>
      </c>
      <c r="I7">
        <f>_xlfn.XLOOKUP($A7,Todos!$G:$G,Todos!H:H,"No disponible",0)</f>
        <v>11.65</v>
      </c>
      <c r="J7" t="str">
        <f>_xlfn.XLOOKUP($A7,Todos!$G:$G,Todos!I:I,"No disponible",0)</f>
        <v>eur</v>
      </c>
      <c r="K7">
        <f>COUNTIF(A:A,A7)</f>
        <v>1</v>
      </c>
      <c r="L7">
        <f>COUNTIF(Campeones!$A$2:$A$22,A7)</f>
        <v>0</v>
      </c>
      <c r="M7">
        <f>COUNTIF('Compra 4-10-22'!$A$2:$A$16,A7)</f>
        <v>0</v>
      </c>
    </row>
    <row r="8" spans="1:13" x14ac:dyDescent="0.25">
      <c r="A8" t="s">
        <v>306</v>
      </c>
      <c r="B8">
        <f>_xlfn.XLOOKUP($A8,Todos!$G:$G,Todos!A:A,"No disponible",0,1)</f>
        <v>1954</v>
      </c>
      <c r="C8" s="2" t="str">
        <f>HYPERLINK(_xlfn.XLOOKUP($A8,Todos!$G:$G,Todos!L:L,"No disponible",0),_xlfn.XLOOKUP($A8,Todos!$G:$G,Todos!B:B,"No disponible",0))</f>
        <v>Mike Hawthorn</v>
      </c>
      <c r="D8" t="str">
        <f>_xlfn.XLOOKUP($A8,Todos!$G:$G,Todos!C:C,"No disponible",0)</f>
        <v>Scuderia Ferrari</v>
      </c>
      <c r="E8" t="str">
        <f>_xlfn.XLOOKUP($A8,Todos!$G:$G,Todos!D:D,"No disponible",0)</f>
        <v>Ferrari 625 F1</v>
      </c>
      <c r="F8" t="str">
        <f>_xlfn.XLOOKUP($A8,Todos!$G:$G,Todos!E:E,"No disponible",0)</f>
        <v>Formula 1</v>
      </c>
      <c r="G8" t="str">
        <f>_xlfn.XLOOKUP($A8,Todos!$G:$G,Todos!J:J,"No disponible",0)</f>
        <v>Altaya</v>
      </c>
      <c r="H8" t="str">
        <f>_xlfn.XLOOKUP($A8,Todos!$G:$G,Todos!K:K,"No disponible",0)</f>
        <v>1:43</v>
      </c>
      <c r="I8">
        <f>_xlfn.XLOOKUP($A8,Todos!$G:$G,Todos!H:H,"No disponible",0)</f>
        <v>13.45</v>
      </c>
      <c r="J8" t="str">
        <f>_xlfn.XLOOKUP($A8,Todos!$G:$G,Todos!I:I,"No disponible",0)</f>
        <v>eur</v>
      </c>
      <c r="K8">
        <f>COUNTIF(A:A,A8)</f>
        <v>1</v>
      </c>
      <c r="L8">
        <f>COUNTIF(Campeones!$A$2:$A$22,A8)</f>
        <v>0</v>
      </c>
      <c r="M8">
        <f>COUNTIF('Compra 4-10-22'!$A$2:$A$16,A8)</f>
        <v>0</v>
      </c>
    </row>
    <row r="9" spans="1:13" x14ac:dyDescent="0.25">
      <c r="A9" t="s">
        <v>310</v>
      </c>
      <c r="B9">
        <f>_xlfn.XLOOKUP($A9,Todos!$G:$G,Todos!A:A,"No disponible",0,1)</f>
        <v>1954</v>
      </c>
      <c r="C9" s="2" t="str">
        <f>HYPERLINK(_xlfn.XLOOKUP($A9,Todos!$G:$G,Todos!L:L,"No disponible",0),_xlfn.XLOOKUP($A9,Todos!$G:$G,Todos!B:B,"No disponible",0))</f>
        <v>Juan Manuel Fangio</v>
      </c>
      <c r="D9" t="str">
        <f>_xlfn.XLOOKUP($A9,Todos!$G:$G,Todos!C:C,"No disponible",0)</f>
        <v>Mercedes-Benz</v>
      </c>
      <c r="E9" t="str">
        <f>_xlfn.XLOOKUP($A9,Todos!$G:$G,Todos!D:D,"No disponible",0)</f>
        <v>Mercedes-Benz W196C</v>
      </c>
      <c r="F9" t="str">
        <f>_xlfn.XLOOKUP($A9,Todos!$G:$G,Todos!E:E,"No disponible",0)</f>
        <v>Formula 1</v>
      </c>
      <c r="G9" t="str">
        <f>_xlfn.XLOOKUP($A9,Todos!$G:$G,Todos!J:J,"No disponible",0)</f>
        <v>Brumm</v>
      </c>
      <c r="H9" t="str">
        <f>_xlfn.XLOOKUP($A9,Todos!$G:$G,Todos!K:K,"No disponible",0)</f>
        <v>1:43</v>
      </c>
      <c r="I9">
        <f>_xlfn.XLOOKUP($A9,Todos!$G:$G,Todos!H:H,"No disponible",0)</f>
        <v>31.46</v>
      </c>
      <c r="J9" t="str">
        <f>_xlfn.XLOOKUP($A9,Todos!$G:$G,Todos!I:I,"No disponible",0)</f>
        <v>eur</v>
      </c>
      <c r="K9">
        <f>COUNTIF(A:A,A9)</f>
        <v>1</v>
      </c>
      <c r="L9">
        <f>COUNTIF(Campeones!$A$2:$A$22,A9)</f>
        <v>1</v>
      </c>
      <c r="M9">
        <f>COUNTIF('Compra 4-10-22'!$A$2:$A$16,A9)</f>
        <v>0</v>
      </c>
    </row>
    <row r="10" spans="1:13" x14ac:dyDescent="0.25">
      <c r="A10" t="s">
        <v>313</v>
      </c>
      <c r="B10">
        <f>_xlfn.XLOOKUP($A10,Todos!$G:$G,Todos!A:A,"No disponible",0,1)</f>
        <v>1954</v>
      </c>
      <c r="C10" s="2" t="str">
        <f>HYPERLINK(_xlfn.XLOOKUP($A10,Todos!$G:$G,Todos!L:L,"No disponible",0),_xlfn.XLOOKUP($A10,Todos!$G:$G,Todos!B:B,"No disponible",0))</f>
        <v>Juan Manuel Fangio</v>
      </c>
      <c r="D10" t="str">
        <f>_xlfn.XLOOKUP($A10,Todos!$G:$G,Todos!C:C,"No disponible",0)</f>
        <v>Mercedes-Benz</v>
      </c>
      <c r="E10" t="str">
        <f>_xlfn.XLOOKUP($A10,Todos!$G:$G,Todos!D:D,"No disponible",0)</f>
        <v>Mercedes W196C</v>
      </c>
      <c r="F10" t="str">
        <f>_xlfn.XLOOKUP($A10,Todos!$G:$G,Todos!E:E,"No disponible",0)</f>
        <v>Formula 1</v>
      </c>
      <c r="G10" t="str">
        <f>_xlfn.XLOOKUP($A10,Todos!$G:$G,Todos!J:J,"No disponible",0)</f>
        <v>Brumm</v>
      </c>
      <c r="H10" t="str">
        <f>_xlfn.XLOOKUP($A10,Todos!$G:$G,Todos!K:K,"No disponible",0)</f>
        <v>1:43</v>
      </c>
      <c r="I10">
        <f>_xlfn.XLOOKUP($A10,Todos!$G:$G,Todos!H:H,"No disponible",0)</f>
        <v>31.46</v>
      </c>
      <c r="J10" t="str">
        <f>_xlfn.XLOOKUP($A10,Todos!$G:$G,Todos!I:I,"No disponible",0)</f>
        <v>eur</v>
      </c>
      <c r="K10">
        <f>COUNTIF(A:A,A10)</f>
        <v>1</v>
      </c>
      <c r="L10">
        <f>COUNTIF(Campeones!$A$2:$A$22,A10)</f>
        <v>1</v>
      </c>
      <c r="M10">
        <f>COUNTIF('Compra 4-10-22'!$A$2:$A$16,A10)</f>
        <v>0</v>
      </c>
    </row>
    <row r="11" spans="1:13" x14ac:dyDescent="0.25">
      <c r="A11" t="s">
        <v>323</v>
      </c>
      <c r="B11">
        <f>_xlfn.XLOOKUP($A11,Todos!$G:$G,Todos!A:A,"No disponible",0,1)</f>
        <v>1955</v>
      </c>
      <c r="C11" s="2" t="str">
        <f>HYPERLINK(_xlfn.XLOOKUP($A11,Todos!$G:$G,Todos!L:L,"No disponible",0),_xlfn.XLOOKUP($A11,Todos!$G:$G,Todos!B:B,"No disponible",0))</f>
        <v>Eugenio Castellotti</v>
      </c>
      <c r="D11" t="str">
        <f>_xlfn.XLOOKUP($A11,Todos!$G:$G,Todos!C:C,"No disponible",0)</f>
        <v>Scuderia Ferrari</v>
      </c>
      <c r="E11" t="str">
        <f>_xlfn.XLOOKUP($A11,Todos!$G:$G,Todos!D:D,"No disponible",0)</f>
        <v>Ferrari 555</v>
      </c>
      <c r="F11" t="str">
        <f>_xlfn.XLOOKUP($A11,Todos!$G:$G,Todos!E:E,"No disponible",0)</f>
        <v>Formula 1</v>
      </c>
      <c r="G11" t="str">
        <f>_xlfn.XLOOKUP($A11,Todos!$G:$G,Todos!J:J,"No disponible",0)</f>
        <v>Altaya</v>
      </c>
      <c r="H11" t="str">
        <f>_xlfn.XLOOKUP($A11,Todos!$G:$G,Todos!K:K,"No disponible",0)</f>
        <v>1:43</v>
      </c>
      <c r="I11">
        <f>_xlfn.XLOOKUP($A11,Todos!$G:$G,Todos!H:H,"No disponible",0)</f>
        <v>11.65</v>
      </c>
      <c r="J11" t="str">
        <f>_xlfn.XLOOKUP($A11,Todos!$G:$G,Todos!I:I,"No disponible",0)</f>
        <v>eur</v>
      </c>
      <c r="K11">
        <f>COUNTIF(A:A,A11)</f>
        <v>1</v>
      </c>
      <c r="L11">
        <f>COUNTIF(Campeones!$A$2:$A$22,A11)</f>
        <v>0</v>
      </c>
      <c r="M11">
        <f>COUNTIF('Compra 4-10-22'!$A$2:$A$16,A11)</f>
        <v>0</v>
      </c>
    </row>
    <row r="12" spans="1:13" x14ac:dyDescent="0.25">
      <c r="A12" t="s">
        <v>327</v>
      </c>
      <c r="B12">
        <f>_xlfn.XLOOKUP($A12,Todos!$G:$G,Todos!A:A,"No disponible",0,1)</f>
        <v>1955</v>
      </c>
      <c r="C12" s="2" t="str">
        <f>HYPERLINK(_xlfn.XLOOKUP($A12,Todos!$G:$G,Todos!L:L,"No disponible",0),_xlfn.XLOOKUP($A12,Todos!$G:$G,Todos!B:B,"No disponible",0))</f>
        <v>Maurice Trintignant</v>
      </c>
      <c r="D12" t="str">
        <f>_xlfn.XLOOKUP($A12,Todos!$G:$G,Todos!C:C,"No disponible",0)</f>
        <v>Scuderia Ferrari</v>
      </c>
      <c r="E12" t="str">
        <f>_xlfn.XLOOKUP($A12,Todos!$G:$G,Todos!D:D,"No disponible",0)</f>
        <v>Ferrari 625F1</v>
      </c>
      <c r="F12" t="str">
        <f>_xlfn.XLOOKUP($A12,Todos!$G:$G,Todos!E:E,"No disponible",0)</f>
        <v>Formula 1</v>
      </c>
      <c r="G12" t="str">
        <f>_xlfn.XLOOKUP($A12,Todos!$G:$G,Todos!J:J,"No disponible",0)</f>
        <v>Altaya</v>
      </c>
      <c r="H12" t="str">
        <f>_xlfn.XLOOKUP($A12,Todos!$G:$G,Todos!K:K,"No disponible",0)</f>
        <v>1:43</v>
      </c>
      <c r="I12">
        <f>_xlfn.XLOOKUP($A12,Todos!$G:$G,Todos!H:H,"No disponible",0)</f>
        <v>11.65</v>
      </c>
      <c r="J12" t="str">
        <f>_xlfn.XLOOKUP($A12,Todos!$G:$G,Todos!I:I,"No disponible",0)</f>
        <v>eur</v>
      </c>
      <c r="K12">
        <f>COUNTIF(A:A,A12)</f>
        <v>1</v>
      </c>
      <c r="L12">
        <f>COUNTIF(Campeones!$A$2:$A$22,A12)</f>
        <v>0</v>
      </c>
      <c r="M12">
        <f>COUNTIF('Compra 4-10-22'!$A$2:$A$16,A12)</f>
        <v>0</v>
      </c>
    </row>
    <row r="13" spans="1:13" x14ac:dyDescent="0.25">
      <c r="A13" t="s">
        <v>318</v>
      </c>
      <c r="B13">
        <f>_xlfn.XLOOKUP($A13,Todos!$G:$G,Todos!A:A,"No disponible",0,1)</f>
        <v>1955</v>
      </c>
      <c r="C13" s="2" t="str">
        <f>HYPERLINK(_xlfn.XLOOKUP($A13,Todos!$G:$G,Todos!L:L,"No disponible",0),_xlfn.XLOOKUP($A13,Todos!$G:$G,Todos!B:B,"No disponible",0))</f>
        <v>Juan Manuel Fangio</v>
      </c>
      <c r="D13" t="str">
        <f>_xlfn.XLOOKUP($A13,Todos!$G:$G,Todos!C:C,"No disponible",0)</f>
        <v>Mercedes-Benz Rennsportabteilung</v>
      </c>
      <c r="E13" t="str">
        <f>_xlfn.XLOOKUP($A13,Todos!$G:$G,Todos!D:D,"No disponible",0)</f>
        <v>Mercedes-Benz 300 SLR</v>
      </c>
      <c r="F13">
        <f>_xlfn.XLOOKUP($A13,Todos!$G:$G,Todos!E:E,"No disponible",0)</f>
        <v>0</v>
      </c>
      <c r="G13" t="str">
        <f>_xlfn.XLOOKUP($A13,Todos!$G:$G,Todos!J:J,"No disponible",0)</f>
        <v>Spark</v>
      </c>
      <c r="H13" t="str">
        <f>_xlfn.XLOOKUP($A13,Todos!$G:$G,Todos!K:K,"No disponible",0)</f>
        <v>1:43</v>
      </c>
      <c r="I13">
        <f>_xlfn.XLOOKUP($A13,Todos!$G:$G,Todos!H:H,"No disponible",0)</f>
        <v>69.95</v>
      </c>
      <c r="J13" t="str">
        <f>_xlfn.XLOOKUP($A13,Todos!$G:$G,Todos!I:I,"No disponible",0)</f>
        <v>eur</v>
      </c>
      <c r="K13">
        <f>COUNTIF(A:A,A13)</f>
        <v>1</v>
      </c>
      <c r="L13">
        <f>COUNTIF(Campeones!$A$2:$A$22,A13)</f>
        <v>1</v>
      </c>
      <c r="M13">
        <f>COUNTIF('Compra 4-10-22'!$A$2:$A$16,A13)</f>
        <v>0</v>
      </c>
    </row>
    <row r="14" spans="1:13" x14ac:dyDescent="0.25">
      <c r="A14" t="s">
        <v>331</v>
      </c>
      <c r="B14">
        <f>_xlfn.XLOOKUP($A14,Todos!$G:$G,Todos!A:A,"No disponible",0,1)</f>
        <v>1956</v>
      </c>
      <c r="C14" s="2" t="str">
        <f>HYPERLINK(_xlfn.XLOOKUP($A14,Todos!$G:$G,Todos!L:L,"No disponible",0),_xlfn.XLOOKUP($A14,Todos!$G:$G,Todos!B:B,"No disponible",0))</f>
        <v>Peter Collins</v>
      </c>
      <c r="D14" t="str">
        <f>_xlfn.XLOOKUP($A14,Todos!$G:$G,Todos!C:C,"No disponible",0)</f>
        <v>Scuderia Ferrari</v>
      </c>
      <c r="E14" t="str">
        <f>_xlfn.XLOOKUP($A14,Todos!$G:$G,Todos!D:D,"No disponible",0)</f>
        <v>Ferrari D50</v>
      </c>
      <c r="F14" t="str">
        <f>_xlfn.XLOOKUP($A14,Todos!$G:$G,Todos!E:E,"No disponible",0)</f>
        <v>Formula 1</v>
      </c>
      <c r="G14" t="str">
        <f>_xlfn.XLOOKUP($A14,Todos!$G:$G,Todos!J:J,"No disponible",0)</f>
        <v>Altaya</v>
      </c>
      <c r="H14" t="str">
        <f>_xlfn.XLOOKUP($A14,Todos!$G:$G,Todos!K:K,"No disponible",0)</f>
        <v>1:43</v>
      </c>
      <c r="I14">
        <f>_xlfn.XLOOKUP($A14,Todos!$G:$G,Todos!H:H,"No disponible",0)</f>
        <v>8.9499999999999993</v>
      </c>
      <c r="J14" t="str">
        <f>_xlfn.XLOOKUP($A14,Todos!$G:$G,Todos!I:I,"No disponible",0)</f>
        <v>eur</v>
      </c>
      <c r="K14">
        <f>COUNTIF(A:A,A14)</f>
        <v>1</v>
      </c>
      <c r="L14">
        <f>COUNTIF(Campeones!$A$2:$A$22,A14)</f>
        <v>0</v>
      </c>
      <c r="M14">
        <f>COUNTIF('Compra 4-10-22'!$A$2:$A$16,A14)</f>
        <v>0</v>
      </c>
    </row>
    <row r="15" spans="1:13" x14ac:dyDescent="0.25">
      <c r="A15" t="s">
        <v>336</v>
      </c>
      <c r="B15">
        <f>_xlfn.XLOOKUP($A15,Todos!$G:$G,Todos!A:A,"No disponible",0,1)</f>
        <v>1957</v>
      </c>
      <c r="C15" s="2" t="str">
        <f>HYPERLINK(_xlfn.XLOOKUP($A15,Todos!$G:$G,Todos!L:L,"No disponible",0),_xlfn.XLOOKUP($A15,Todos!$G:$G,Todos!B:B,"No disponible",0))</f>
        <v>Luigi Musso</v>
      </c>
      <c r="D15" t="str">
        <f>_xlfn.XLOOKUP($A15,Todos!$G:$G,Todos!C:C,"No disponible",0)</f>
        <v>Scuderia Ferrari</v>
      </c>
      <c r="E15" t="str">
        <f>_xlfn.XLOOKUP($A15,Todos!$G:$G,Todos!D:D,"No disponible",0)</f>
        <v>Ferrari 801</v>
      </c>
      <c r="F15" t="str">
        <f>_xlfn.XLOOKUP($A15,Todos!$G:$G,Todos!E:E,"No disponible",0)</f>
        <v>Formula 1</v>
      </c>
      <c r="G15" t="str">
        <f>_xlfn.XLOOKUP($A15,Todos!$G:$G,Todos!J:J,"No disponible",0)</f>
        <v>Altaya</v>
      </c>
      <c r="H15" t="str">
        <f>_xlfn.XLOOKUP($A15,Todos!$G:$G,Todos!K:K,"No disponible",0)</f>
        <v>1:43</v>
      </c>
      <c r="I15">
        <f>_xlfn.XLOOKUP($A15,Todos!$G:$G,Todos!H:H,"No disponible",0)</f>
        <v>11.65</v>
      </c>
      <c r="J15" t="str">
        <f>_xlfn.XLOOKUP($A15,Todos!$G:$G,Todos!I:I,"No disponible",0)</f>
        <v>eur</v>
      </c>
      <c r="K15">
        <f>COUNTIF(A:A,A15)</f>
        <v>1</v>
      </c>
      <c r="L15">
        <f>COUNTIF(Campeones!$A$2:$A$22,A15)</f>
        <v>0</v>
      </c>
      <c r="M15">
        <f>COUNTIF('Compra 4-10-22'!$A$2:$A$16,A15)</f>
        <v>0</v>
      </c>
    </row>
    <row r="16" spans="1:13" x14ac:dyDescent="0.25">
      <c r="A16" t="s">
        <v>340</v>
      </c>
      <c r="B16">
        <f>_xlfn.XLOOKUP($A16,Todos!$G:$G,Todos!A:A,"No disponible",0,1)</f>
        <v>1958</v>
      </c>
      <c r="C16" s="2" t="str">
        <f>HYPERLINK(_xlfn.XLOOKUP($A16,Todos!$G:$G,Todos!L:L,"No disponible",0),_xlfn.XLOOKUP($A16,Todos!$G:$G,Todos!B:B,"No disponible",0))</f>
        <v>Mike Hawthorn</v>
      </c>
      <c r="D16" t="str">
        <f>_xlfn.XLOOKUP($A16,Todos!$G:$G,Todos!C:C,"No disponible",0)</f>
        <v>Scuderia Ferrari</v>
      </c>
      <c r="E16" t="str">
        <f>_xlfn.XLOOKUP($A16,Todos!$G:$G,Todos!D:D,"No disponible",0)</f>
        <v>Ferrari 246</v>
      </c>
      <c r="F16" t="str">
        <f>_xlfn.XLOOKUP($A16,Todos!$G:$G,Todos!E:E,"No disponible",0)</f>
        <v>Formula 1</v>
      </c>
      <c r="G16" t="str">
        <f>_xlfn.XLOOKUP($A16,Todos!$G:$G,Todos!J:J,"No disponible",0)</f>
        <v>Altaya</v>
      </c>
      <c r="H16" t="str">
        <f>_xlfn.XLOOKUP($A16,Todos!$G:$G,Todos!K:K,"No disponible",0)</f>
        <v>1:43</v>
      </c>
      <c r="I16">
        <f>_xlfn.XLOOKUP($A16,Todos!$G:$G,Todos!H:H,"No disponible",0)</f>
        <v>11.65</v>
      </c>
      <c r="J16" t="str">
        <f>_xlfn.XLOOKUP($A16,Todos!$G:$G,Todos!I:I,"No disponible",0)</f>
        <v>eur</v>
      </c>
      <c r="K16">
        <f>COUNTIF(A:A,A16)</f>
        <v>1</v>
      </c>
      <c r="L16">
        <f>COUNTIF(Campeones!$A$2:$A$22,A16)</f>
        <v>0</v>
      </c>
      <c r="M16">
        <f>COUNTIF('Compra 4-10-22'!$A$2:$A$16,A16)</f>
        <v>0</v>
      </c>
    </row>
    <row r="17" spans="1:13" x14ac:dyDescent="0.25">
      <c r="A17" t="s">
        <v>344</v>
      </c>
      <c r="B17">
        <f>_xlfn.XLOOKUP($A17,Todos!$G:$G,Todos!A:A,"No disponible",0,1)</f>
        <v>1958</v>
      </c>
      <c r="C17" s="2" t="str">
        <f>HYPERLINK(_xlfn.XLOOKUP($A17,Todos!$G:$G,Todos!L:L,"No disponible",0),_xlfn.XLOOKUP($A17,Todos!$G:$G,Todos!B:B,"No disponible",0))</f>
        <v>Olivier Gendebien</v>
      </c>
      <c r="D17" t="str">
        <f>_xlfn.XLOOKUP($A17,Todos!$G:$G,Todos!C:C,"No disponible",0)</f>
        <v>Scuderia Ferrari</v>
      </c>
      <c r="E17" t="str">
        <f>_xlfn.XLOOKUP($A17,Todos!$G:$G,Todos!D:D,"No disponible",0)</f>
        <v>Ferrari Dino 246F1</v>
      </c>
      <c r="F17" t="str">
        <f>_xlfn.XLOOKUP($A17,Todos!$G:$G,Todos!E:E,"No disponible",0)</f>
        <v>Formula 1</v>
      </c>
      <c r="G17" t="str">
        <f>_xlfn.XLOOKUP($A17,Todos!$G:$G,Todos!J:J,"No disponible",0)</f>
        <v>Altaya</v>
      </c>
      <c r="H17" t="str">
        <f>_xlfn.XLOOKUP($A17,Todos!$G:$G,Todos!K:K,"No disponible",0)</f>
        <v>1:43</v>
      </c>
      <c r="I17">
        <f>_xlfn.XLOOKUP($A17,Todos!$G:$G,Todos!H:H,"No disponible",0)</f>
        <v>11.65</v>
      </c>
      <c r="J17" t="str">
        <f>_xlfn.XLOOKUP($A17,Todos!$G:$G,Todos!I:I,"No disponible",0)</f>
        <v>eur</v>
      </c>
      <c r="K17">
        <f>COUNTIF(A:A,A17)</f>
        <v>1</v>
      </c>
      <c r="L17">
        <f>COUNTIF(Campeones!$A$2:$A$22,A17)</f>
        <v>0</v>
      </c>
      <c r="M17">
        <f>COUNTIF('Compra 4-10-22'!$A$2:$A$16,A17)</f>
        <v>0</v>
      </c>
    </row>
    <row r="18" spans="1:13" x14ac:dyDescent="0.25">
      <c r="A18" t="s">
        <v>348</v>
      </c>
      <c r="B18">
        <f>_xlfn.XLOOKUP($A18,Todos!$G:$G,Todos!A:A,"No disponible",0,1)</f>
        <v>1958</v>
      </c>
      <c r="C18" s="2" t="str">
        <f>HYPERLINK(_xlfn.XLOOKUP($A18,Todos!$G:$G,Todos!L:L,"No disponible",0),_xlfn.XLOOKUP($A18,Todos!$G:$G,Todos!B:B,"No disponible",0))</f>
        <v>Mike Hawthorne</v>
      </c>
      <c r="D18" t="str">
        <f>_xlfn.XLOOKUP($A18,Todos!$G:$G,Todos!C:C,"No disponible",0)</f>
        <v>Scuderia Ferrari</v>
      </c>
      <c r="E18" t="str">
        <f>_xlfn.XLOOKUP($A18,Todos!$G:$G,Todos!D:D,"No disponible",0)</f>
        <v>Ferrari F246</v>
      </c>
      <c r="F18" t="str">
        <f>_xlfn.XLOOKUP($A18,Todos!$G:$G,Todos!E:E,"No disponible",0)</f>
        <v>Formula 1</v>
      </c>
      <c r="G18" t="str">
        <f>_xlfn.XLOOKUP($A18,Todos!$G:$G,Todos!J:J,"No disponible",0)</f>
        <v>Altaya</v>
      </c>
      <c r="H18" t="str">
        <f>_xlfn.XLOOKUP($A18,Todos!$G:$G,Todos!K:K,"No disponible",0)</f>
        <v>1:43</v>
      </c>
      <c r="I18">
        <f>_xlfn.XLOOKUP($A18,Todos!$G:$G,Todos!H:H,"No disponible",0)</f>
        <v>13.45</v>
      </c>
      <c r="J18" t="str">
        <f>_xlfn.XLOOKUP($A18,Todos!$G:$G,Todos!I:I,"No disponible",0)</f>
        <v>eur</v>
      </c>
      <c r="K18">
        <f>COUNTIF(A:A,A18)</f>
        <v>1</v>
      </c>
      <c r="L18">
        <f>COUNTIF(Campeones!$A$2:$A$22,A18)</f>
        <v>0</v>
      </c>
      <c r="M18">
        <f>COUNTIF('Compra 4-10-22'!$A$2:$A$16,A18)</f>
        <v>0</v>
      </c>
    </row>
    <row r="19" spans="1:13" x14ac:dyDescent="0.25">
      <c r="A19" t="s">
        <v>353</v>
      </c>
      <c r="B19">
        <f>_xlfn.XLOOKUP($A19,Todos!$G:$G,Todos!A:A,"No disponible",0,1)</f>
        <v>1960</v>
      </c>
      <c r="C19" s="2" t="str">
        <f>HYPERLINK(_xlfn.XLOOKUP($A19,Todos!$G:$G,Todos!L:L,"No disponible",0),_xlfn.XLOOKUP($A19,Todos!$G:$G,Todos!B:B,"No disponible",0))</f>
        <v>Richie Ginther</v>
      </c>
      <c r="D19" t="str">
        <f>_xlfn.XLOOKUP($A19,Todos!$G:$G,Todos!C:C,"No disponible",0)</f>
        <v>Scuderia Ferrari</v>
      </c>
      <c r="E19" t="str">
        <f>_xlfn.XLOOKUP($A19,Todos!$G:$G,Todos!D:D,"No disponible",0)</f>
        <v>Ferrari Dino 246 P</v>
      </c>
      <c r="F19" t="str">
        <f>_xlfn.XLOOKUP($A19,Todos!$G:$G,Todos!E:E,"No disponible",0)</f>
        <v>Formula 1</v>
      </c>
      <c r="G19" t="str">
        <f>_xlfn.XLOOKUP($A19,Todos!$G:$G,Todos!J:J,"No disponible",0)</f>
        <v>Altaya</v>
      </c>
      <c r="H19" t="str">
        <f>_xlfn.XLOOKUP($A19,Todos!$G:$G,Todos!K:K,"No disponible",0)</f>
        <v>1:43</v>
      </c>
      <c r="I19">
        <f>_xlfn.XLOOKUP($A19,Todos!$G:$G,Todos!H:H,"No disponible",0)</f>
        <v>17.96</v>
      </c>
      <c r="J19" t="str">
        <f>_xlfn.XLOOKUP($A19,Todos!$G:$G,Todos!I:I,"No disponible",0)</f>
        <v>eur</v>
      </c>
      <c r="K19">
        <f>COUNTIF(A:A,A19)</f>
        <v>1</v>
      </c>
      <c r="L19">
        <f>COUNTIF(Campeones!$A$2:$A$22,A19)</f>
        <v>0</v>
      </c>
      <c r="M19">
        <f>COUNTIF('Compra 4-10-22'!$A$2:$A$16,A19)</f>
        <v>0</v>
      </c>
    </row>
    <row r="20" spans="1:13" x14ac:dyDescent="0.25">
      <c r="A20" t="s">
        <v>385</v>
      </c>
      <c r="B20">
        <f>_xlfn.XLOOKUP($A20,Todos!$G:$G,Todos!A:A,"No disponible",0,1)</f>
        <v>1961</v>
      </c>
      <c r="C20" s="2" t="str">
        <f>HYPERLINK(_xlfn.XLOOKUP($A20,Todos!$G:$G,Todos!L:L,"No disponible",0),_xlfn.XLOOKUP($A20,Todos!$G:$G,Todos!B:B,"No disponible",0))</f>
        <v>Wolfgang Graf Berghe von Trips</v>
      </c>
      <c r="D20" t="str">
        <f>_xlfn.XLOOKUP($A20,Todos!$G:$G,Todos!C:C,"No disponible",0)</f>
        <v>Scuderia Ferrari SpA SEFAC</v>
      </c>
      <c r="E20" t="str">
        <f>_xlfn.XLOOKUP($A20,Todos!$G:$G,Todos!D:D,"No disponible",0)</f>
        <v>Ferrari 156</v>
      </c>
      <c r="F20" t="str">
        <f>_xlfn.XLOOKUP($A20,Todos!$G:$G,Todos!E:E,"No disponible",0)</f>
        <v>Formula 1</v>
      </c>
      <c r="G20" t="str">
        <f>_xlfn.XLOOKUP($A20,Todos!$G:$G,Todos!J:J,"No disponible",0)</f>
        <v>Altaya</v>
      </c>
      <c r="H20" t="str">
        <f>_xlfn.XLOOKUP($A20,Todos!$G:$G,Todos!K:K,"No disponible",0)</f>
        <v>1:43</v>
      </c>
      <c r="I20">
        <f>_xlfn.XLOOKUP($A20,Todos!$G:$G,Todos!H:H,"No disponible",0)</f>
        <v>8.9499999999999993</v>
      </c>
      <c r="J20" t="str">
        <f>_xlfn.XLOOKUP($A20,Todos!$G:$G,Todos!I:I,"No disponible",0)</f>
        <v>eur</v>
      </c>
      <c r="K20">
        <f>COUNTIF(A:A,A20)</f>
        <v>1</v>
      </c>
      <c r="L20">
        <f>COUNTIF(Campeones!$A$2:$A$22,A20)</f>
        <v>0</v>
      </c>
      <c r="M20">
        <f>COUNTIF('Compra 4-10-22'!$A$2:$A$16,A20)</f>
        <v>0</v>
      </c>
    </row>
    <row r="21" spans="1:13" x14ac:dyDescent="0.25">
      <c r="A21" t="s">
        <v>433</v>
      </c>
      <c r="B21">
        <f>_xlfn.XLOOKUP($A21,Todos!$G:$G,Todos!A:A,"No disponible",0,1)</f>
        <v>1965</v>
      </c>
      <c r="C21" s="2" t="str">
        <f>HYPERLINK(_xlfn.XLOOKUP($A21,Todos!$G:$G,Todos!L:L,"No disponible",0),_xlfn.XLOOKUP($A21,Todos!$G:$G,Todos!B:B,"No disponible",0))</f>
        <v>John Surtees</v>
      </c>
      <c r="D21" t="str">
        <f>_xlfn.XLOOKUP($A21,Todos!$G:$G,Todos!C:C,"No disponible",0)</f>
        <v>Scuderia Ferrari SpA SEFAC</v>
      </c>
      <c r="E21" t="str">
        <f>_xlfn.XLOOKUP($A21,Todos!$G:$G,Todos!D:D,"No disponible",0)</f>
        <v>Ferrari 1512</v>
      </c>
      <c r="F21" t="str">
        <f>_xlfn.XLOOKUP($A21,Todos!$G:$G,Todos!E:E,"No disponible",0)</f>
        <v>Formula 1</v>
      </c>
      <c r="G21" t="str">
        <f>_xlfn.XLOOKUP($A21,Todos!$G:$G,Todos!J:J,"No disponible",0)</f>
        <v>Altaya</v>
      </c>
      <c r="H21" t="str">
        <f>_xlfn.XLOOKUP($A21,Todos!$G:$G,Todos!K:K,"No disponible",0)</f>
        <v>1:43</v>
      </c>
      <c r="I21">
        <f>_xlfn.XLOOKUP($A21,Todos!$G:$G,Todos!H:H,"No disponible",0)</f>
        <v>11.65</v>
      </c>
      <c r="J21" t="str">
        <f>_xlfn.XLOOKUP($A21,Todos!$G:$G,Todos!I:I,"No disponible",0)</f>
        <v>eur</v>
      </c>
      <c r="K21">
        <f>COUNTIF(A:A,A21)</f>
        <v>1</v>
      </c>
      <c r="L21">
        <f>COUNTIF(Campeones!$A$2:$A$22,A21)</f>
        <v>0</v>
      </c>
      <c r="M21">
        <f>COUNTIF('Compra 4-10-22'!$A$2:$A$16,A21)</f>
        <v>0</v>
      </c>
    </row>
    <row r="22" spans="1:13" x14ac:dyDescent="0.25">
      <c r="A22" t="s">
        <v>422</v>
      </c>
      <c r="B22">
        <f>_xlfn.XLOOKUP($A22,Todos!$G:$G,Todos!A:A,"No disponible",0,1)</f>
        <v>1965</v>
      </c>
      <c r="C22" s="2" t="str">
        <f>HYPERLINK(_xlfn.XLOOKUP($A22,Todos!$G:$G,Todos!L:L,"No disponible",0),_xlfn.XLOOKUP($A22,Todos!$G:$G,Todos!B:B,"No disponible",0))</f>
        <v>Pedro Rodríguez</v>
      </c>
      <c r="D22" t="str">
        <f>_xlfn.XLOOKUP($A22,Todos!$G:$G,Todos!C:C,"No disponible",0)</f>
        <v>North American Racing Team</v>
      </c>
      <c r="E22" t="str">
        <f>_xlfn.XLOOKUP($A22,Todos!$G:$G,Todos!D:D,"No disponible",0)</f>
        <v>Ferrari 1512</v>
      </c>
      <c r="F22" t="str">
        <f>_xlfn.XLOOKUP($A22,Todos!$G:$G,Todos!E:E,"No disponible",0)</f>
        <v>Formula 1</v>
      </c>
      <c r="G22" t="str">
        <f>_xlfn.XLOOKUP($A22,Todos!$G:$G,Todos!J:J,"No disponible",0)</f>
        <v>Altaya</v>
      </c>
      <c r="H22" t="str">
        <f>_xlfn.XLOOKUP($A22,Todos!$G:$G,Todos!K:K,"No disponible",0)</f>
        <v>1:43</v>
      </c>
      <c r="I22">
        <f>_xlfn.XLOOKUP($A22,Todos!$G:$G,Todos!H:H,"No disponible",0)</f>
        <v>11.65</v>
      </c>
      <c r="J22" t="str">
        <f>_xlfn.XLOOKUP($A22,Todos!$G:$G,Todos!I:I,"No disponible",0)</f>
        <v>eur</v>
      </c>
      <c r="K22">
        <f>COUNTIF(A:A,A22)</f>
        <v>1</v>
      </c>
      <c r="L22">
        <f>COUNTIF(Campeones!$A$2:$A$22,A22)</f>
        <v>0</v>
      </c>
      <c r="M22">
        <f>COUNTIF('Compra 4-10-22'!$A$2:$A$16,A22)</f>
        <v>0</v>
      </c>
    </row>
    <row r="23" spans="1:13" x14ac:dyDescent="0.25">
      <c r="A23" t="s">
        <v>449</v>
      </c>
      <c r="B23">
        <f>_xlfn.XLOOKUP($A23,Todos!$G:$G,Todos!A:A,"No disponible",0,1)</f>
        <v>1966</v>
      </c>
      <c r="C23" s="2" t="str">
        <f>HYPERLINK(_xlfn.XLOOKUP($A23,Todos!$G:$G,Todos!L:L,"No disponible",0),_xlfn.XLOOKUP($A23,Todos!$G:$G,Todos!B:B,"No disponible",0))</f>
        <v>Lorenzo Bandini</v>
      </c>
      <c r="D23" t="str">
        <f>_xlfn.XLOOKUP($A23,Todos!$G:$G,Todos!C:C,"No disponible",0)</f>
        <v>Scuderia Ferrari</v>
      </c>
      <c r="E23" t="str">
        <f>_xlfn.XLOOKUP($A23,Todos!$G:$G,Todos!D:D,"No disponible",0)</f>
        <v>Ferrari 246 F1</v>
      </c>
      <c r="F23" t="str">
        <f>_xlfn.XLOOKUP($A23,Todos!$G:$G,Todos!E:E,"No disponible",0)</f>
        <v>Formula 1</v>
      </c>
      <c r="G23" t="str">
        <f>_xlfn.XLOOKUP($A23,Todos!$G:$G,Todos!J:J,"No disponible",0)</f>
        <v>Altaya</v>
      </c>
      <c r="H23" t="str">
        <f>_xlfn.XLOOKUP($A23,Todos!$G:$G,Todos!K:K,"No disponible",0)</f>
        <v>1:43</v>
      </c>
      <c r="I23">
        <f>_xlfn.XLOOKUP($A23,Todos!$G:$G,Todos!H:H,"No disponible",0)</f>
        <v>11.65</v>
      </c>
      <c r="J23" t="str">
        <f>_xlfn.XLOOKUP($A23,Todos!$G:$G,Todos!I:I,"No disponible",0)</f>
        <v>eur</v>
      </c>
      <c r="K23">
        <f>COUNTIF(A:A,A23)</f>
        <v>1</v>
      </c>
      <c r="L23">
        <f>COUNTIF(Campeones!$A$2:$A$22,A23)</f>
        <v>0</v>
      </c>
      <c r="M23">
        <f>COUNTIF('Compra 4-10-22'!$A$2:$A$16,A23)</f>
        <v>0</v>
      </c>
    </row>
    <row r="24" spans="1:13" x14ac:dyDescent="0.25">
      <c r="A24" t="s">
        <v>454</v>
      </c>
      <c r="B24">
        <f>_xlfn.XLOOKUP($A24,Todos!$G:$G,Todos!A:A,"No disponible",0,1)</f>
        <v>1966</v>
      </c>
      <c r="C24" s="2" t="str">
        <f>HYPERLINK(_xlfn.XLOOKUP($A24,Todos!$G:$G,Todos!L:L,"No disponible",0),_xlfn.XLOOKUP($A24,Todos!$G:$G,Todos!B:B,"No disponible",0))</f>
        <v>Ludovico Scarfiotti</v>
      </c>
      <c r="D24" t="str">
        <f>_xlfn.XLOOKUP($A24,Todos!$G:$G,Todos!C:C,"No disponible",0)</f>
        <v>Scuderia Ferrari SpA SEFAC</v>
      </c>
      <c r="E24" t="str">
        <f>_xlfn.XLOOKUP($A24,Todos!$G:$G,Todos!D:D,"No disponible",0)</f>
        <v>Ferrari 312/66</v>
      </c>
      <c r="F24" t="str">
        <f>_xlfn.XLOOKUP($A24,Todos!$G:$G,Todos!E:E,"No disponible",0)</f>
        <v>Formula 1</v>
      </c>
      <c r="G24" t="str">
        <f>_xlfn.XLOOKUP($A24,Todos!$G:$G,Todos!J:J,"No disponible",0)</f>
        <v>Altaya</v>
      </c>
      <c r="H24" t="str">
        <f>_xlfn.XLOOKUP($A24,Todos!$G:$G,Todos!K:K,"No disponible",0)</f>
        <v>1:43</v>
      </c>
      <c r="I24">
        <f>_xlfn.XLOOKUP($A24,Todos!$G:$G,Todos!H:H,"No disponible",0)</f>
        <v>11.65</v>
      </c>
      <c r="J24" t="str">
        <f>_xlfn.XLOOKUP($A24,Todos!$G:$G,Todos!I:I,"No disponible",0)</f>
        <v>eur</v>
      </c>
      <c r="K24">
        <f>COUNTIF(A:A,A24)</f>
        <v>1</v>
      </c>
      <c r="L24">
        <f>COUNTIF(Campeones!$A$2:$A$22,A24)</f>
        <v>0</v>
      </c>
      <c r="M24">
        <f>COUNTIF('Compra 4-10-22'!$A$2:$A$16,A24)</f>
        <v>0</v>
      </c>
    </row>
    <row r="25" spans="1:13" x14ac:dyDescent="0.25">
      <c r="A25" t="s">
        <v>441</v>
      </c>
      <c r="B25">
        <f>_xlfn.XLOOKUP($A25,Todos!$G:$G,Todos!A:A,"No disponible",0,1)</f>
        <v>1966</v>
      </c>
      <c r="C25" s="2" t="str">
        <f>HYPERLINK(_xlfn.XLOOKUP($A25,Todos!$G:$G,Todos!L:L,"No disponible",0),_xlfn.XLOOKUP($A25,Todos!$G:$G,Todos!B:B,"No disponible",0))</f>
        <v>Jim Clark</v>
      </c>
      <c r="D25" t="str">
        <f>_xlfn.XLOOKUP($A25,Todos!$G:$G,Todos!C:C,"No disponible",0)</f>
        <v>Team Lotus</v>
      </c>
      <c r="E25" t="str">
        <f>_xlfn.XLOOKUP($A25,Todos!$G:$G,Todos!D:D,"No disponible",0)</f>
        <v>Lotus 43</v>
      </c>
      <c r="F25" t="str">
        <f>_xlfn.XLOOKUP($A25,Todos!$G:$G,Todos!E:E,"No disponible",0)</f>
        <v>Formula 1</v>
      </c>
      <c r="G25" t="str">
        <f>_xlfn.XLOOKUP($A25,Todos!$G:$G,Todos!J:J,"No disponible",0)</f>
        <v>Altaya</v>
      </c>
      <c r="H25" t="str">
        <f>_xlfn.XLOOKUP($A25,Todos!$G:$G,Todos!K:K,"No disponible",0)</f>
        <v>1:43</v>
      </c>
      <c r="I25">
        <f>_xlfn.XLOOKUP($A25,Todos!$G:$G,Todos!H:H,"No disponible",0)</f>
        <v>17.96</v>
      </c>
      <c r="J25" t="str">
        <f>_xlfn.XLOOKUP($A25,Todos!$G:$G,Todos!I:I,"No disponible",0)</f>
        <v>eur</v>
      </c>
      <c r="K25">
        <f>COUNTIF(A:A,A25)</f>
        <v>1</v>
      </c>
      <c r="L25">
        <f>COUNTIF(Campeones!$A$2:$A$22,A25)</f>
        <v>0</v>
      </c>
      <c r="M25">
        <f>COUNTIF('Compra 4-10-22'!$A$2:$A$16,A25)</f>
        <v>0</v>
      </c>
    </row>
    <row r="26" spans="1:13" x14ac:dyDescent="0.25">
      <c r="A26" t="s">
        <v>475</v>
      </c>
      <c r="B26">
        <f>_xlfn.XLOOKUP($A26,Todos!$G:$G,Todos!A:A,"No disponible",0,1)</f>
        <v>1967</v>
      </c>
      <c r="C26" s="2" t="str">
        <f>HYPERLINK(_xlfn.XLOOKUP($A26,Todos!$G:$G,Todos!L:L,"No disponible",0),_xlfn.XLOOKUP($A26,Todos!$G:$G,Todos!B:B,"No disponible",0))</f>
        <v>Chris Amon</v>
      </c>
      <c r="D26" t="str">
        <f>_xlfn.XLOOKUP($A26,Todos!$G:$G,Todos!C:C,"No disponible",0)</f>
        <v>Scuderia Ferrari SpA SEFAC</v>
      </c>
      <c r="E26" t="str">
        <f>_xlfn.XLOOKUP($A26,Todos!$G:$G,Todos!D:D,"No disponible",0)</f>
        <v>Ferrari 312</v>
      </c>
      <c r="F26" t="str">
        <f>_xlfn.XLOOKUP($A26,Todos!$G:$G,Todos!E:E,"No disponible",0)</f>
        <v>Formula 1</v>
      </c>
      <c r="G26" t="str">
        <f>_xlfn.XLOOKUP($A26,Todos!$G:$G,Todos!J:J,"No disponible",0)</f>
        <v>Altaya</v>
      </c>
      <c r="H26" t="str">
        <f>_xlfn.XLOOKUP($A26,Todos!$G:$G,Todos!K:K,"No disponible",0)</f>
        <v>1:43</v>
      </c>
      <c r="I26">
        <f>_xlfn.XLOOKUP($A26,Todos!$G:$G,Todos!H:H,"No disponible",0)</f>
        <v>11.65</v>
      </c>
      <c r="J26" t="str">
        <f>_xlfn.XLOOKUP($A26,Todos!$G:$G,Todos!I:I,"No disponible",0)</f>
        <v>eur</v>
      </c>
      <c r="K26">
        <f>COUNTIF(A:A,A26)</f>
        <v>1</v>
      </c>
      <c r="L26">
        <f>COUNTIF(Campeones!$A$2:$A$22,A26)</f>
        <v>0</v>
      </c>
      <c r="M26">
        <f>COUNTIF('Compra 4-10-22'!$A$2:$A$16,A26)</f>
        <v>0</v>
      </c>
    </row>
    <row r="27" spans="1:13" x14ac:dyDescent="0.25">
      <c r="A27" t="s">
        <v>464</v>
      </c>
      <c r="B27">
        <f>_xlfn.XLOOKUP($A27,Todos!$G:$G,Todos!A:A,"No disponible",0,1)</f>
        <v>1967</v>
      </c>
      <c r="C27" s="2" t="str">
        <f>HYPERLINK(_xlfn.XLOOKUP($A27,Todos!$G:$G,Todos!L:L,"No disponible",0),_xlfn.XLOOKUP($A27,Todos!$G:$G,Todos!B:B,"No disponible",0))</f>
        <v>John Surtees</v>
      </c>
      <c r="D27" t="str">
        <f>_xlfn.XLOOKUP($A27,Todos!$G:$G,Todos!C:C,"No disponible",0)</f>
        <v>Honda</v>
      </c>
      <c r="E27" t="str">
        <f>_xlfn.XLOOKUP($A27,Todos!$G:$G,Todos!D:D,"No disponible",0)</f>
        <v>Honda RA300</v>
      </c>
      <c r="F27" t="str">
        <f>_xlfn.XLOOKUP($A27,Todos!$G:$G,Todos!E:E,"No disponible",0)</f>
        <v>Formula 1</v>
      </c>
      <c r="G27" t="str">
        <f>_xlfn.XLOOKUP($A27,Todos!$G:$G,Todos!J:J,"No disponible",0)</f>
        <v>Altaya</v>
      </c>
      <c r="H27" t="str">
        <f>_xlfn.XLOOKUP($A27,Todos!$G:$G,Todos!K:K,"No disponible",0)</f>
        <v>1:43</v>
      </c>
      <c r="I27">
        <f>_xlfn.XLOOKUP($A27,Todos!$G:$G,Todos!H:H,"No disponible",0)</f>
        <v>17.96</v>
      </c>
      <c r="J27" t="str">
        <f>_xlfn.XLOOKUP($A27,Todos!$G:$G,Todos!I:I,"No disponible",0)</f>
        <v>eur</v>
      </c>
      <c r="K27">
        <f>COUNTIF(A:A,A27)</f>
        <v>1</v>
      </c>
      <c r="L27">
        <f>COUNTIF(Campeones!$A$2:$A$22,A27)</f>
        <v>0</v>
      </c>
      <c r="M27">
        <f>COUNTIF('Compra 4-10-22'!$A$2:$A$16,A27)</f>
        <v>0</v>
      </c>
    </row>
    <row r="28" spans="1:13" x14ac:dyDescent="0.25">
      <c r="A28" t="s">
        <v>511</v>
      </c>
      <c r="B28">
        <f>_xlfn.XLOOKUP($A28,Todos!$G:$G,Todos!A:A,"No disponible",0,1)</f>
        <v>1970</v>
      </c>
      <c r="C28" s="2" t="str">
        <f>HYPERLINK(_xlfn.XLOOKUP($A28,Todos!$G:$G,Todos!L:L,"No disponible",0),_xlfn.XLOOKUP($A28,Todos!$G:$G,Todos!B:B,"No disponible",0))</f>
        <v>Pedro Rodriguez</v>
      </c>
      <c r="D28" t="str">
        <f>_xlfn.XLOOKUP($A28,Todos!$G:$G,Todos!C:C,"No disponible",0)</f>
        <v>B.R.M.</v>
      </c>
      <c r="E28" t="str">
        <f>_xlfn.XLOOKUP($A28,Todos!$G:$G,Todos!D:D,"No disponible",0)</f>
        <v>BRM P153</v>
      </c>
      <c r="F28" t="str">
        <f>_xlfn.XLOOKUP($A28,Todos!$G:$G,Todos!E:E,"No disponible",0)</f>
        <v>Formula 1</v>
      </c>
      <c r="G28" t="str">
        <f>_xlfn.XLOOKUP($A28,Todos!$G:$G,Todos!J:J,"No disponible",0)</f>
        <v>Altaya</v>
      </c>
      <c r="H28" t="str">
        <f>_xlfn.XLOOKUP($A28,Todos!$G:$G,Todos!K:K,"No disponible",0)</f>
        <v>1:43</v>
      </c>
      <c r="I28">
        <f>_xlfn.XLOOKUP($A28,Todos!$G:$G,Todos!H:H,"No disponible",0)</f>
        <v>17.96</v>
      </c>
      <c r="J28" t="str">
        <f>_xlfn.XLOOKUP($A28,Todos!$G:$G,Todos!I:I,"No disponible",0)</f>
        <v>eur</v>
      </c>
      <c r="K28">
        <f>COUNTIF(A:A,A28)</f>
        <v>1</v>
      </c>
      <c r="L28">
        <f>COUNTIF(Campeones!$A$2:$A$22,A28)</f>
        <v>0</v>
      </c>
      <c r="M28">
        <f>COUNTIF('Compra 4-10-22'!$A$2:$A$16,A28)</f>
        <v>0</v>
      </c>
    </row>
    <row r="29" spans="1:13" x14ac:dyDescent="0.25">
      <c r="A29" t="s">
        <v>521</v>
      </c>
      <c r="B29">
        <f>_xlfn.XLOOKUP($A29,Todos!$G:$G,Todos!A:A,"No disponible",0,1)</f>
        <v>1970</v>
      </c>
      <c r="C29" s="2" t="str">
        <f>HYPERLINK(_xlfn.XLOOKUP($A29,Todos!$G:$G,Todos!L:L,"No disponible",0),_xlfn.XLOOKUP($A29,Todos!$G:$G,Todos!B:B,"No disponible",0))</f>
        <v>Piers Courage</v>
      </c>
      <c r="D29" t="str">
        <f>_xlfn.XLOOKUP($A29,Todos!$G:$G,Todos!C:C,"No disponible",0)</f>
        <v>Frank Williams Racing Cars</v>
      </c>
      <c r="E29" t="str">
        <f>_xlfn.XLOOKUP($A29,Todos!$G:$G,Todos!D:D,"No disponible",0)</f>
        <v>De Tomaso 505</v>
      </c>
      <c r="F29" t="str">
        <f>_xlfn.XLOOKUP($A29,Todos!$G:$G,Todos!E:E,"No disponible",0)</f>
        <v>Formula 1</v>
      </c>
      <c r="G29" t="str">
        <f>_xlfn.XLOOKUP($A29,Todos!$G:$G,Todos!J:J,"No disponible",0)</f>
        <v>Altaya</v>
      </c>
      <c r="H29" t="str">
        <f>_xlfn.XLOOKUP($A29,Todos!$G:$G,Todos!K:K,"No disponible",0)</f>
        <v>1:43</v>
      </c>
      <c r="I29">
        <f>_xlfn.XLOOKUP($A29,Todos!$G:$G,Todos!H:H,"No disponible",0)</f>
        <v>17.96</v>
      </c>
      <c r="J29" t="str">
        <f>_xlfn.XLOOKUP($A29,Todos!$G:$G,Todos!I:I,"No disponible",0)</f>
        <v>eur</v>
      </c>
      <c r="K29">
        <f>COUNTIF(A:A,A29)</f>
        <v>1</v>
      </c>
      <c r="L29">
        <f>COUNTIF(Campeones!$A$2:$A$22,A29)</f>
        <v>0</v>
      </c>
      <c r="M29">
        <f>COUNTIF('Compra 4-10-22'!$A$2:$A$16,A29)</f>
        <v>0</v>
      </c>
    </row>
    <row r="30" spans="1:13" x14ac:dyDescent="0.25">
      <c r="A30" t="s">
        <v>535</v>
      </c>
      <c r="B30">
        <f>_xlfn.XLOOKUP($A30,Todos!$G:$G,Todos!A:A,"No disponible",0,1)</f>
        <v>1971</v>
      </c>
      <c r="C30" s="2" t="str">
        <f>HYPERLINK(_xlfn.XLOOKUP($A30,Todos!$G:$G,Todos!L:L,"No disponible",0),_xlfn.XLOOKUP($A30,Todos!$G:$G,Todos!B:B,"No disponible",0))</f>
        <v>Graham Hill</v>
      </c>
      <c r="D30" t="str">
        <f>_xlfn.XLOOKUP($A30,Todos!$G:$G,Todos!C:C,"No disponible",0)</f>
        <v xml:space="preserve">Brabham </v>
      </c>
      <c r="E30" t="str">
        <f>_xlfn.XLOOKUP($A30,Todos!$G:$G,Todos!D:D,"No disponible",0)</f>
        <v>Brabham BT34</v>
      </c>
      <c r="F30" t="str">
        <f>_xlfn.XLOOKUP($A30,Todos!$G:$G,Todos!E:E,"No disponible",0)</f>
        <v>Formula 1</v>
      </c>
      <c r="G30" t="str">
        <f>_xlfn.XLOOKUP($A30,Todos!$G:$G,Todos!J:J,"No disponible",0)</f>
        <v>Altaya</v>
      </c>
      <c r="H30" t="str">
        <f>_xlfn.XLOOKUP($A30,Todos!$G:$G,Todos!K:K,"No disponible",0)</f>
        <v>1:43</v>
      </c>
      <c r="I30">
        <f>_xlfn.XLOOKUP($A30,Todos!$G:$G,Todos!H:H,"No disponible",0)</f>
        <v>17.96</v>
      </c>
      <c r="J30" t="str">
        <f>_xlfn.XLOOKUP($A30,Todos!$G:$G,Todos!I:I,"No disponible",0)</f>
        <v>eur</v>
      </c>
      <c r="K30">
        <f>COUNTIF(A:A,A30)</f>
        <v>1</v>
      </c>
      <c r="L30">
        <f>COUNTIF(Campeones!$A$2:$A$22,A30)</f>
        <v>0</v>
      </c>
      <c r="M30">
        <f>COUNTIF('Compra 4-10-22'!$A$2:$A$16,A30)</f>
        <v>0</v>
      </c>
    </row>
    <row r="31" spans="1:13" x14ac:dyDescent="0.25">
      <c r="A31" t="s">
        <v>539</v>
      </c>
      <c r="B31">
        <f>_xlfn.XLOOKUP($A31,Todos!$G:$G,Todos!A:A,"No disponible",0,1)</f>
        <v>1971</v>
      </c>
      <c r="C31" s="2" t="str">
        <f>HYPERLINK(_xlfn.XLOOKUP($A31,Todos!$G:$G,Todos!L:L,"No disponible",0),_xlfn.XLOOKUP($A31,Todos!$G:$G,Todos!B:B,"No disponible",0))</f>
        <v>Ronnie Peterson</v>
      </c>
      <c r="D31" t="str">
        <f>_xlfn.XLOOKUP($A31,Todos!$G:$G,Todos!C:C,"No disponible",0)</f>
        <v>STP March Racing Team</v>
      </c>
      <c r="E31" t="str">
        <f>_xlfn.XLOOKUP($A31,Todos!$G:$G,Todos!D:D,"No disponible",0)</f>
        <v>March 711</v>
      </c>
      <c r="F31" t="str">
        <f>_xlfn.XLOOKUP($A31,Todos!$G:$G,Todos!E:E,"No disponible",0)</f>
        <v>Formula 1</v>
      </c>
      <c r="G31" t="str">
        <f>_xlfn.XLOOKUP($A31,Todos!$G:$G,Todos!J:J,"No disponible",0)</f>
        <v>Altaya</v>
      </c>
      <c r="H31" t="str">
        <f>_xlfn.XLOOKUP($A31,Todos!$G:$G,Todos!K:K,"No disponible",0)</f>
        <v>1:43</v>
      </c>
      <c r="I31">
        <f>_xlfn.XLOOKUP($A31,Todos!$G:$G,Todos!H:H,"No disponible",0)</f>
        <v>17.96</v>
      </c>
      <c r="J31" t="str">
        <f>_xlfn.XLOOKUP($A31,Todos!$G:$G,Todos!I:I,"No disponible",0)</f>
        <v>eur</v>
      </c>
      <c r="K31">
        <f>COUNTIF(A:A,A31)</f>
        <v>1</v>
      </c>
      <c r="L31">
        <f>COUNTIF(Campeones!$A$2:$A$22,A31)</f>
        <v>0</v>
      </c>
      <c r="M31">
        <f>COUNTIF('Compra 4-10-22'!$A$2:$A$16,A31)</f>
        <v>0</v>
      </c>
    </row>
    <row r="32" spans="1:13" x14ac:dyDescent="0.25">
      <c r="A32" t="s">
        <v>564</v>
      </c>
      <c r="B32">
        <f>_xlfn.XLOOKUP($A32,Todos!$G:$G,Todos!A:A,"No disponible",0,1)</f>
        <v>1972</v>
      </c>
      <c r="C32" s="2" t="str">
        <f>HYPERLINK(_xlfn.XLOOKUP($A32,Todos!$G:$G,Todos!L:L,"No disponible",0),_xlfn.XLOOKUP($A32,Todos!$G:$G,Todos!B:B,"No disponible",0))</f>
        <v>Jean-Pierre Beltoise</v>
      </c>
      <c r="D32" t="str">
        <f>_xlfn.XLOOKUP($A32,Todos!$G:$G,Todos!C:C,"No disponible",0)</f>
        <v>Marlboro B.R.M.</v>
      </c>
      <c r="E32" t="str">
        <f>_xlfn.XLOOKUP($A32,Todos!$G:$G,Todos!D:D,"No disponible",0)</f>
        <v xml:space="preserve">BRM P160B </v>
      </c>
      <c r="F32" t="str">
        <f>_xlfn.XLOOKUP($A32,Todos!$G:$G,Todos!E:E,"No disponible",0)</f>
        <v>Formula 1</v>
      </c>
      <c r="G32" t="str">
        <f>_xlfn.XLOOKUP($A32,Todos!$G:$G,Todos!J:J,"No disponible",0)</f>
        <v>Altaya</v>
      </c>
      <c r="H32" t="str">
        <f>_xlfn.XLOOKUP($A32,Todos!$G:$G,Todos!K:K,"No disponible",0)</f>
        <v>1:43</v>
      </c>
      <c r="I32">
        <f>_xlfn.XLOOKUP($A32,Todos!$G:$G,Todos!H:H,"No disponible",0)</f>
        <v>17.96</v>
      </c>
      <c r="J32" t="str">
        <f>_xlfn.XLOOKUP($A32,Todos!$G:$G,Todos!I:I,"No disponible",0)</f>
        <v>eur</v>
      </c>
      <c r="K32">
        <f>COUNTIF(A:A,A32)</f>
        <v>1</v>
      </c>
      <c r="L32">
        <f>COUNTIF(Campeones!$A$2:$A$22,A32)</f>
        <v>0</v>
      </c>
      <c r="M32">
        <f>COUNTIF('Compra 4-10-22'!$A$2:$A$16,A32)</f>
        <v>0</v>
      </c>
    </row>
    <row r="33" spans="1:13" x14ac:dyDescent="0.25">
      <c r="A33" t="s">
        <v>559</v>
      </c>
      <c r="B33">
        <f>_xlfn.XLOOKUP($A33,Todos!$G:$G,Todos!A:A,"No disponible",0,1)</f>
        <v>1972</v>
      </c>
      <c r="C33" s="2" t="str">
        <f>HYPERLINK(_xlfn.XLOOKUP($A33,Todos!$G:$G,Todos!L:L,"No disponible",0),_xlfn.XLOOKUP($A33,Todos!$G:$G,Todos!B:B,"No disponible",0))</f>
        <v xml:space="preserve">Henri Pescarolo </v>
      </c>
      <c r="D33" t="str">
        <f>_xlfn.XLOOKUP($A33,Todos!$G:$G,Todos!C:C,"No disponible",0)</f>
        <v xml:space="preserve">Team Williams Motul </v>
      </c>
      <c r="E33" t="str">
        <f>_xlfn.XLOOKUP($A33,Todos!$G:$G,Todos!D:D,"No disponible",0)</f>
        <v>Politoys FX3</v>
      </c>
      <c r="F33" t="str">
        <f>_xlfn.XLOOKUP($A33,Todos!$G:$G,Todos!E:E,"No disponible",0)</f>
        <v>Formula 1</v>
      </c>
      <c r="G33" t="str">
        <f>_xlfn.XLOOKUP($A33,Todos!$G:$G,Todos!J:J,"No disponible",0)</f>
        <v>Altaya</v>
      </c>
      <c r="H33" t="str">
        <f>_xlfn.XLOOKUP($A33,Todos!$G:$G,Todos!K:K,"No disponible",0)</f>
        <v>1:43</v>
      </c>
      <c r="I33">
        <f>_xlfn.XLOOKUP($A33,Todos!$G:$G,Todos!H:H,"No disponible",0)</f>
        <v>17.96</v>
      </c>
      <c r="J33" t="str">
        <f>_xlfn.XLOOKUP($A33,Todos!$G:$G,Todos!I:I,"No disponible",0)</f>
        <v>eur</v>
      </c>
      <c r="K33">
        <f>COUNTIF(A:A,A33)</f>
        <v>1</v>
      </c>
      <c r="L33">
        <f>COUNTIF(Campeones!$A$2:$A$22,A33)</f>
        <v>0</v>
      </c>
      <c r="M33">
        <f>COUNTIF('Compra 4-10-22'!$A$2:$A$16,A33)</f>
        <v>0</v>
      </c>
    </row>
    <row r="34" spans="1:13" x14ac:dyDescent="0.25">
      <c r="A34" t="s">
        <v>569</v>
      </c>
      <c r="B34">
        <f>_xlfn.XLOOKUP($A34,Todos!$G:$G,Todos!A:A,"No disponible",0,1)</f>
        <v>1972</v>
      </c>
      <c r="C34" s="2" t="str">
        <f>HYPERLINK(_xlfn.XLOOKUP($A34,Todos!$G:$G,Todos!L:L,"No disponible",0),_xlfn.XLOOKUP($A34,Todos!$G:$G,Todos!B:B,"No disponible",0))</f>
        <v xml:space="preserve">Rolf Stommelen </v>
      </c>
      <c r="D34" t="str">
        <f>_xlfn.XLOOKUP($A34,Todos!$G:$G,Todos!C:C,"No disponible",0)</f>
        <v>Eifelland</v>
      </c>
      <c r="E34" t="str">
        <f>_xlfn.XLOOKUP($A34,Todos!$G:$G,Todos!D:D,"No disponible",0)</f>
        <v>Eifelland E21</v>
      </c>
      <c r="F34" t="str">
        <f>_xlfn.XLOOKUP($A34,Todos!$G:$G,Todos!E:E,"No disponible",0)</f>
        <v>Formula 1</v>
      </c>
      <c r="G34" t="str">
        <f>_xlfn.XLOOKUP($A34,Todos!$G:$G,Todos!J:J,"No disponible",0)</f>
        <v>Altaya</v>
      </c>
      <c r="H34" t="str">
        <f>_xlfn.XLOOKUP($A34,Todos!$G:$G,Todos!K:K,"No disponible",0)</f>
        <v>1:43</v>
      </c>
      <c r="I34">
        <f>_xlfn.XLOOKUP($A34,Todos!$G:$G,Todos!H:H,"No disponible",0)</f>
        <v>17.96</v>
      </c>
      <c r="J34" t="str">
        <f>_xlfn.XLOOKUP($A34,Todos!$G:$G,Todos!I:I,"No disponible",0)</f>
        <v>eur</v>
      </c>
      <c r="K34">
        <f>COUNTIF(A:A,A34)</f>
        <v>1</v>
      </c>
      <c r="L34">
        <f>COUNTIF(Campeones!$A$2:$A$22,A34)</f>
        <v>0</v>
      </c>
      <c r="M34">
        <f>COUNTIF('Compra 4-10-22'!$A$2:$A$16,A34)</f>
        <v>0</v>
      </c>
    </row>
    <row r="35" spans="1:13" x14ac:dyDescent="0.25">
      <c r="A35" t="s">
        <v>635</v>
      </c>
      <c r="B35">
        <f>_xlfn.XLOOKUP($A35,Todos!$G:$G,Todos!A:A,"No disponible",0,1)</f>
        <v>1975</v>
      </c>
      <c r="C35" s="2" t="str">
        <f>HYPERLINK(_xlfn.XLOOKUP($A35,Todos!$G:$G,Todos!L:L,"No disponible",0),_xlfn.XLOOKUP($A35,Todos!$G:$G,Todos!B:B,"No disponible",0))</f>
        <v>Jacques Laffite</v>
      </c>
      <c r="D35" t="str">
        <f>_xlfn.XLOOKUP($A35,Todos!$G:$G,Todos!C:C,"No disponible",0)</f>
        <v>Frank Williams Racing Cars</v>
      </c>
      <c r="E35" t="str">
        <f>_xlfn.XLOOKUP($A35,Todos!$G:$G,Todos!D:D,"No disponible",0)</f>
        <v>Williams FW04</v>
      </c>
      <c r="F35" t="str">
        <f>_xlfn.XLOOKUP($A35,Todos!$G:$G,Todos!E:E,"No disponible",0)</f>
        <v>Formula 1</v>
      </c>
      <c r="G35" t="str">
        <f>_xlfn.XLOOKUP($A35,Todos!$G:$G,Todos!J:J,"No disponible",0)</f>
        <v>Altaya</v>
      </c>
      <c r="H35" t="str">
        <f>_xlfn.XLOOKUP($A35,Todos!$G:$G,Todos!K:K,"No disponible",0)</f>
        <v>1:43</v>
      </c>
      <c r="I35">
        <f>_xlfn.XLOOKUP($A35,Todos!$G:$G,Todos!H:H,"No disponible",0)</f>
        <v>17.96</v>
      </c>
      <c r="J35" t="str">
        <f>_xlfn.XLOOKUP($A35,Todos!$G:$G,Todos!I:I,"No disponible",0)</f>
        <v>eur</v>
      </c>
      <c r="K35">
        <f>COUNTIF(A:A,A35)</f>
        <v>1</v>
      </c>
      <c r="L35">
        <f>COUNTIF(Campeones!$A$2:$A$22,A35)</f>
        <v>0</v>
      </c>
      <c r="M35">
        <f>COUNTIF('Compra 4-10-22'!$A$2:$A$16,A35)</f>
        <v>0</v>
      </c>
    </row>
    <row r="36" spans="1:13" x14ac:dyDescent="0.25">
      <c r="A36" t="s">
        <v>686</v>
      </c>
      <c r="B36">
        <f>_xlfn.XLOOKUP($A36,Todos!$G:$G,Todos!A:A,"No disponible",0,1)</f>
        <v>1977</v>
      </c>
      <c r="C36" s="2" t="str">
        <f>HYPERLINK(_xlfn.XLOOKUP($A36,Todos!$G:$G,Todos!L:L,"No disponible",0),_xlfn.XLOOKUP($A36,Todos!$G:$G,Todos!B:B,"No disponible",0))</f>
        <v>Gilles Villeneuve</v>
      </c>
      <c r="D36" t="str">
        <f>_xlfn.XLOOKUP($A36,Todos!$G:$G,Todos!C:C,"No disponible",0)</f>
        <v xml:space="preserve">Marlboro Team McLaren </v>
      </c>
      <c r="E36" t="str">
        <f>_xlfn.XLOOKUP($A36,Todos!$G:$G,Todos!D:D,"No disponible",0)</f>
        <v>McLaren M23</v>
      </c>
      <c r="F36" t="str">
        <f>_xlfn.XLOOKUP($A36,Todos!$G:$G,Todos!E:E,"No disponible",0)</f>
        <v>Formula 1</v>
      </c>
      <c r="G36" t="str">
        <f>_xlfn.XLOOKUP($A36,Todos!$G:$G,Todos!J:J,"No disponible",0)</f>
        <v>Altaya</v>
      </c>
      <c r="H36" t="str">
        <f>_xlfn.XLOOKUP($A36,Todos!$G:$G,Todos!K:K,"No disponible",0)</f>
        <v>1:43</v>
      </c>
      <c r="I36">
        <f>_xlfn.XLOOKUP($A36,Todos!$G:$G,Todos!H:H,"No disponible",0)</f>
        <v>13.45</v>
      </c>
      <c r="J36" t="str">
        <f>_xlfn.XLOOKUP($A36,Todos!$G:$G,Todos!I:I,"No disponible",0)</f>
        <v>eur</v>
      </c>
      <c r="K36">
        <f>COUNTIF(A:A,A36)</f>
        <v>1</v>
      </c>
      <c r="L36">
        <f>COUNTIF(Campeones!$A$2:$A$22,A36)</f>
        <v>0</v>
      </c>
      <c r="M36">
        <f>COUNTIF('Compra 4-10-22'!$A$2:$A$16,A36)</f>
        <v>0</v>
      </c>
    </row>
    <row r="37" spans="1:13" x14ac:dyDescent="0.25">
      <c r="A37" t="s">
        <v>694</v>
      </c>
      <c r="B37">
        <f>_xlfn.XLOOKUP($A37,Todos!$G:$G,Todos!A:A,"No disponible",0,1)</f>
        <v>1977</v>
      </c>
      <c r="C37" s="2" t="str">
        <f>HYPERLINK(_xlfn.XLOOKUP($A37,Todos!$G:$G,Todos!L:L,"No disponible",0),_xlfn.XLOOKUP($A37,Todos!$G:$G,Todos!B:B,"No disponible",0))</f>
        <v>Carlos Reutemann</v>
      </c>
      <c r="D37" t="str">
        <f>_xlfn.XLOOKUP($A37,Todos!$G:$G,Todos!C:C,"No disponible",0)</f>
        <v>Scuderia Ferrari SpA SEFAC</v>
      </c>
      <c r="E37" t="str">
        <f>_xlfn.XLOOKUP($A37,Todos!$G:$G,Todos!D:D,"No disponible",0)</f>
        <v>Ferrari 312T2</v>
      </c>
      <c r="F37" t="str">
        <f>_xlfn.XLOOKUP($A37,Todos!$G:$G,Todos!E:E,"No disponible",0)</f>
        <v>Formula 1</v>
      </c>
      <c r="G37" t="str">
        <f>_xlfn.XLOOKUP($A37,Todos!$G:$G,Todos!J:J,"No disponible",0)</f>
        <v>Altaya</v>
      </c>
      <c r="H37" t="str">
        <f>_xlfn.XLOOKUP($A37,Todos!$G:$G,Todos!K:K,"No disponible",0)</f>
        <v>1:43</v>
      </c>
      <c r="I37">
        <f>_xlfn.XLOOKUP($A37,Todos!$G:$G,Todos!H:H,"No disponible",0)</f>
        <v>16.149999999999999</v>
      </c>
      <c r="J37" t="str">
        <f>_xlfn.XLOOKUP($A37,Todos!$G:$G,Todos!I:I,"No disponible",0)</f>
        <v>eur</v>
      </c>
      <c r="K37">
        <f>COUNTIF(A:A,A37)</f>
        <v>1</v>
      </c>
      <c r="L37">
        <f>COUNTIF(Campeones!$A$2:$A$22,A37)</f>
        <v>0</v>
      </c>
      <c r="M37">
        <f>COUNTIF('Compra 4-10-22'!$A$2:$A$16,A37)</f>
        <v>0</v>
      </c>
    </row>
    <row r="38" spans="1:13" x14ac:dyDescent="0.25">
      <c r="A38" t="s">
        <v>691</v>
      </c>
      <c r="B38">
        <f>_xlfn.XLOOKUP($A38,Todos!$G:$G,Todos!A:A,"No disponible",0,1)</f>
        <v>1977</v>
      </c>
      <c r="C38" s="2" t="str">
        <f>HYPERLINK(_xlfn.XLOOKUP($A38,Todos!$G:$G,Todos!L:L,"No disponible",0),_xlfn.XLOOKUP($A38,Todos!$G:$G,Todos!B:B,"No disponible",0))</f>
        <v>Alan Jones</v>
      </c>
      <c r="D38" t="str">
        <f>_xlfn.XLOOKUP($A38,Todos!$G:$G,Todos!C:C,"No disponible",0)</f>
        <v xml:space="preserve">Shadow Racing Team </v>
      </c>
      <c r="E38" t="str">
        <f>_xlfn.XLOOKUP($A38,Todos!$G:$G,Todos!D:D,"No disponible",0)</f>
        <v xml:space="preserve">Shadow DN8 </v>
      </c>
      <c r="F38" t="str">
        <f>_xlfn.XLOOKUP($A38,Todos!$G:$G,Todos!E:E,"No disponible",0)</f>
        <v>Formula 1</v>
      </c>
      <c r="G38" t="str">
        <f>_xlfn.XLOOKUP($A38,Todos!$G:$G,Todos!J:J,"No disponible",0)</f>
        <v>Altaya</v>
      </c>
      <c r="H38" t="str">
        <f>_xlfn.XLOOKUP($A38,Todos!$G:$G,Todos!K:K,"No disponible",0)</f>
        <v>1:43</v>
      </c>
      <c r="I38">
        <f>_xlfn.XLOOKUP($A38,Todos!$G:$G,Todos!H:H,"No disponible",0)</f>
        <v>17.96</v>
      </c>
      <c r="J38" t="str">
        <f>_xlfn.XLOOKUP($A38,Todos!$G:$G,Todos!I:I,"No disponible",0)</f>
        <v>eur</v>
      </c>
      <c r="K38">
        <f>COUNTIF(A:A,A38)</f>
        <v>1</v>
      </c>
      <c r="L38">
        <f>COUNTIF(Campeones!$A$2:$A$22,A38)</f>
        <v>0</v>
      </c>
      <c r="M38">
        <f>COUNTIF('Compra 4-10-22'!$A$2:$A$16,A38)</f>
        <v>0</v>
      </c>
    </row>
    <row r="39" spans="1:13" x14ac:dyDescent="0.25">
      <c r="A39" t="s">
        <v>726</v>
      </c>
      <c r="B39">
        <f>_xlfn.XLOOKUP($A39,Todos!$G:$G,Todos!A:A,"No disponible",0,1)</f>
        <v>1978</v>
      </c>
      <c r="C39" s="2" t="str">
        <f>HYPERLINK(_xlfn.XLOOKUP($A39,Todos!$G:$G,Todos!L:L,"No disponible",0),_xlfn.XLOOKUP($A39,Todos!$G:$G,Todos!B:B,"No disponible",0))</f>
        <v>Carlos Reutemann</v>
      </c>
      <c r="D39" t="str">
        <f>_xlfn.XLOOKUP($A39,Todos!$G:$G,Todos!C:C,"No disponible",0)</f>
        <v>Scuderia Ferrari SpA SEFAC</v>
      </c>
      <c r="E39" t="str">
        <f>_xlfn.XLOOKUP($A39,Todos!$G:$G,Todos!D:D,"No disponible",0)</f>
        <v>Ferrari 312T3</v>
      </c>
      <c r="F39" t="str">
        <f>_xlfn.XLOOKUP($A39,Todos!$G:$G,Todos!E:E,"No disponible",0)</f>
        <v>Formula 1</v>
      </c>
      <c r="G39" t="str">
        <f>_xlfn.XLOOKUP($A39,Todos!$G:$G,Todos!J:J,"No disponible",0)</f>
        <v>Altaya</v>
      </c>
      <c r="H39" t="str">
        <f>_xlfn.XLOOKUP($A39,Todos!$G:$G,Todos!K:K,"No disponible",0)</f>
        <v>1:43</v>
      </c>
      <c r="I39">
        <f>_xlfn.XLOOKUP($A39,Todos!$G:$G,Todos!H:H,"No disponible",0)</f>
        <v>13.45</v>
      </c>
      <c r="J39" t="str">
        <f>_xlfn.XLOOKUP($A39,Todos!$G:$G,Todos!I:I,"No disponible",0)</f>
        <v>eur</v>
      </c>
      <c r="K39">
        <f>COUNTIF(A:A,A39)</f>
        <v>1</v>
      </c>
      <c r="L39">
        <f>COUNTIF(Campeones!$A$2:$A$22,A39)</f>
        <v>0</v>
      </c>
      <c r="M39">
        <f>COUNTIF('Compra 4-10-22'!$A$2:$A$16,A39)</f>
        <v>0</v>
      </c>
    </row>
    <row r="40" spans="1:13" x14ac:dyDescent="0.25">
      <c r="A40" t="s">
        <v>720</v>
      </c>
      <c r="B40">
        <f>_xlfn.XLOOKUP($A40,Todos!$G:$G,Todos!A:A,"No disponible",0,1)</f>
        <v>1978</v>
      </c>
      <c r="C40" s="2" t="str">
        <f>HYPERLINK(_xlfn.XLOOKUP($A40,Todos!$G:$G,Todos!L:L,"No disponible",0),_xlfn.XLOOKUP($A40,Todos!$G:$G,Todos!B:B,"No disponible",0))</f>
        <v>Niki Lauda</v>
      </c>
      <c r="D40" t="str">
        <f>_xlfn.XLOOKUP($A40,Todos!$G:$G,Todos!C:C,"No disponible",0)</f>
        <v>Parmalat Racing Team</v>
      </c>
      <c r="E40" t="str">
        <f>_xlfn.XLOOKUP($A40,Todos!$G:$G,Todos!D:D,"No disponible",0)</f>
        <v>Brabham BT46B</v>
      </c>
      <c r="F40" t="str">
        <f>_xlfn.XLOOKUP($A40,Todos!$G:$G,Todos!E:E,"No disponible",0)</f>
        <v>Formula 1</v>
      </c>
      <c r="G40" t="str">
        <f>_xlfn.XLOOKUP($A40,Todos!$G:$G,Todos!J:J,"No disponible",0)</f>
        <v>Altaya</v>
      </c>
      <c r="H40" t="str">
        <f>_xlfn.XLOOKUP($A40,Todos!$G:$G,Todos!K:K,"No disponible",0)</f>
        <v>1:43</v>
      </c>
      <c r="I40">
        <f>_xlfn.XLOOKUP($A40,Todos!$G:$G,Todos!H:H,"No disponible",0)</f>
        <v>17.96</v>
      </c>
      <c r="J40" t="str">
        <f>_xlfn.XLOOKUP($A40,Todos!$G:$G,Todos!I:I,"No disponible",0)</f>
        <v>eur</v>
      </c>
      <c r="K40">
        <f>COUNTIF(A:A,A40)</f>
        <v>1</v>
      </c>
      <c r="L40">
        <f>COUNTIF(Campeones!$A$2:$A$22,A40)</f>
        <v>0</v>
      </c>
      <c r="M40">
        <f>COUNTIF('Compra 4-10-22'!$A$2:$A$16,A40)</f>
        <v>0</v>
      </c>
    </row>
    <row r="41" spans="1:13" x14ac:dyDescent="0.25">
      <c r="A41" t="s">
        <v>723</v>
      </c>
      <c r="B41">
        <f>_xlfn.XLOOKUP($A41,Todos!$G:$G,Todos!A:A,"No disponible",0,1)</f>
        <v>1978</v>
      </c>
      <c r="C41" s="2" t="str">
        <f>HYPERLINK(_xlfn.XLOOKUP($A41,Todos!$G:$G,Todos!L:L,"No disponible",0),_xlfn.XLOOKUP($A41,Todos!$G:$G,Todos!B:B,"No disponible",0))</f>
        <v>Patrick Depailler</v>
      </c>
      <c r="D41" t="str">
        <f>_xlfn.XLOOKUP($A41,Todos!$G:$G,Todos!C:C,"No disponible",0)</f>
        <v>Elf Team Tyrrell</v>
      </c>
      <c r="E41" t="str">
        <f>_xlfn.XLOOKUP($A41,Todos!$G:$G,Todos!D:D,"No disponible",0)</f>
        <v>Tyrell 008</v>
      </c>
      <c r="F41" t="str">
        <f>_xlfn.XLOOKUP($A41,Todos!$G:$G,Todos!E:E,"No disponible",0)</f>
        <v>Formula 1</v>
      </c>
      <c r="G41" t="str">
        <f>_xlfn.XLOOKUP($A41,Todos!$G:$G,Todos!J:J,"No disponible",0)</f>
        <v>Altaya</v>
      </c>
      <c r="H41" t="str">
        <f>_xlfn.XLOOKUP($A41,Todos!$G:$G,Todos!K:K,"No disponible",0)</f>
        <v>1:43</v>
      </c>
      <c r="I41">
        <f>_xlfn.XLOOKUP($A41,Todos!$G:$G,Todos!H:H,"No disponible",0)</f>
        <v>17.96</v>
      </c>
      <c r="J41" t="str">
        <f>_xlfn.XLOOKUP($A41,Todos!$G:$G,Todos!I:I,"No disponible",0)</f>
        <v>eur</v>
      </c>
      <c r="K41">
        <f>COUNTIF(A:A,A41)</f>
        <v>1</v>
      </c>
      <c r="L41">
        <f>COUNTIF(Campeones!$A$2:$A$22,A41)</f>
        <v>0</v>
      </c>
      <c r="M41">
        <f>COUNTIF('Compra 4-10-22'!$A$2:$A$16,A41)</f>
        <v>0</v>
      </c>
    </row>
    <row r="42" spans="1:13" x14ac:dyDescent="0.25">
      <c r="A42" t="s">
        <v>738</v>
      </c>
      <c r="B42">
        <f>_xlfn.XLOOKUP($A42,Todos!$G:$G,Todos!A:A,"No disponible",0,1)</f>
        <v>1979</v>
      </c>
      <c r="C42" s="2" t="str">
        <f>HYPERLINK(_xlfn.XLOOKUP($A42,Todos!$G:$G,Todos!L:L,"No disponible",0),_xlfn.XLOOKUP($A42,Todos!$G:$G,Todos!B:B,"No disponible",0))</f>
        <v>Jacques Laffite</v>
      </c>
      <c r="D42" t="str">
        <f>_xlfn.XLOOKUP($A42,Todos!$G:$G,Todos!C:C,"No disponible",0)</f>
        <v>Ligier Gitanes</v>
      </c>
      <c r="E42" t="str">
        <f>_xlfn.XLOOKUP($A42,Todos!$G:$G,Todos!D:D,"No disponible",0)</f>
        <v>Ligier JS11</v>
      </c>
      <c r="F42" t="str">
        <f>_xlfn.XLOOKUP($A42,Todos!$G:$G,Todos!E:E,"No disponible",0)</f>
        <v>Formula 1</v>
      </c>
      <c r="G42" t="str">
        <f>_xlfn.XLOOKUP($A42,Todos!$G:$G,Todos!J:J,"No disponible",0)</f>
        <v>Altaya</v>
      </c>
      <c r="H42" t="str">
        <f>_xlfn.XLOOKUP($A42,Todos!$G:$G,Todos!K:K,"No disponible",0)</f>
        <v>1:43</v>
      </c>
      <c r="I42">
        <f>_xlfn.XLOOKUP($A42,Todos!$G:$G,Todos!H:H,"No disponible",0)</f>
        <v>17.96</v>
      </c>
      <c r="J42" t="str">
        <f>_xlfn.XLOOKUP($A42,Todos!$G:$G,Todos!I:I,"No disponible",0)</f>
        <v>eur</v>
      </c>
      <c r="K42">
        <f>COUNTIF(A:A,A42)</f>
        <v>1</v>
      </c>
      <c r="L42">
        <f>COUNTIF(Campeones!$A$2:$A$22,A42)</f>
        <v>0</v>
      </c>
      <c r="M42">
        <f>COUNTIF('Compra 4-10-22'!$A$2:$A$16,A42)</f>
        <v>0</v>
      </c>
    </row>
    <row r="43" spans="1:13" x14ac:dyDescent="0.25">
      <c r="A43" t="s">
        <v>747</v>
      </c>
      <c r="B43">
        <f>_xlfn.XLOOKUP($A43,Todos!$G:$G,Todos!A:A,"No disponible",0,1)</f>
        <v>1979</v>
      </c>
      <c r="C43" s="2" t="str">
        <f>HYPERLINK(_xlfn.XLOOKUP($A43,Todos!$G:$G,Todos!L:L,"No disponible",0),_xlfn.XLOOKUP($A43,Todos!$G:$G,Todos!B:B,"No disponible",0))</f>
        <v>Jean-Pierre Jabouille</v>
      </c>
      <c r="D43" t="str">
        <f>_xlfn.XLOOKUP($A43,Todos!$G:$G,Todos!C:C,"No disponible",0)</f>
        <v>Equipe Renault Elf</v>
      </c>
      <c r="E43" t="str">
        <f>_xlfn.XLOOKUP($A43,Todos!$G:$G,Todos!D:D,"No disponible",0)</f>
        <v>Renault RS10</v>
      </c>
      <c r="F43" t="str">
        <f>_xlfn.XLOOKUP($A43,Todos!$G:$G,Todos!E:E,"No disponible",0)</f>
        <v>Formula 1</v>
      </c>
      <c r="G43" t="str">
        <f>_xlfn.XLOOKUP($A43,Todos!$G:$G,Todos!J:J,"No disponible",0)</f>
        <v>Altaya</v>
      </c>
      <c r="H43" t="str">
        <f>_xlfn.XLOOKUP($A43,Todos!$G:$G,Todos!K:K,"No disponible",0)</f>
        <v>1:43</v>
      </c>
      <c r="I43">
        <f>_xlfn.XLOOKUP($A43,Todos!$G:$G,Todos!H:H,"No disponible",0)</f>
        <v>17.96</v>
      </c>
      <c r="J43" t="str">
        <f>_xlfn.XLOOKUP($A43,Todos!$G:$G,Todos!I:I,"No disponible",0)</f>
        <v>eur</v>
      </c>
      <c r="K43">
        <f>COUNTIF(A:A,A43)</f>
        <v>1</v>
      </c>
      <c r="L43">
        <f>COUNTIF(Campeones!$A$2:$A$22,A43)</f>
        <v>0</v>
      </c>
      <c r="M43">
        <f>COUNTIF('Compra 4-10-22'!$A$2:$A$16,A43)</f>
        <v>0</v>
      </c>
    </row>
    <row r="44" spans="1:13" x14ac:dyDescent="0.25">
      <c r="A44" t="s">
        <v>752</v>
      </c>
      <c r="B44">
        <f>_xlfn.XLOOKUP($A44,Todos!$G:$G,Todos!A:A,"No disponible",0,1)</f>
        <v>1979</v>
      </c>
      <c r="C44" s="2" t="str">
        <f>HYPERLINK(_xlfn.XLOOKUP($A44,Todos!$G:$G,Todos!L:L,"No disponible",0),_xlfn.XLOOKUP($A44,Todos!$G:$G,Todos!B:B,"No disponible",0))</f>
        <v>Riccardo Patrese</v>
      </c>
      <c r="D44" t="str">
        <f>_xlfn.XLOOKUP($A44,Todos!$G:$G,Todos!C:C,"No disponible",0)</f>
        <v>Warsteiner Arrows Racing Team</v>
      </c>
      <c r="E44" t="str">
        <f>_xlfn.XLOOKUP($A44,Todos!$G:$G,Todos!D:D,"No disponible",0)</f>
        <v>Arrows A1B</v>
      </c>
      <c r="F44" t="str">
        <f>_xlfn.XLOOKUP($A44,Todos!$G:$G,Todos!E:E,"No disponible",0)</f>
        <v>Formula 1</v>
      </c>
      <c r="G44" t="str">
        <f>_xlfn.XLOOKUP($A44,Todos!$G:$G,Todos!J:J,"No disponible",0)</f>
        <v>Altaya</v>
      </c>
      <c r="H44" t="str">
        <f>_xlfn.XLOOKUP($A44,Todos!$G:$G,Todos!K:K,"No disponible",0)</f>
        <v>1:43</v>
      </c>
      <c r="I44">
        <f>_xlfn.XLOOKUP($A44,Todos!$G:$G,Todos!H:H,"No disponible",0)</f>
        <v>17.96</v>
      </c>
      <c r="J44" t="str">
        <f>_xlfn.XLOOKUP($A44,Todos!$G:$G,Todos!I:I,"No disponible",0)</f>
        <v>eur</v>
      </c>
      <c r="K44">
        <f>COUNTIF(A:A,A44)</f>
        <v>1</v>
      </c>
      <c r="L44">
        <f>COUNTIF(Campeones!$A$2:$A$22,A44)</f>
        <v>0</v>
      </c>
      <c r="M44">
        <f>COUNTIF('Compra 4-10-22'!$A$2:$A$16,A44)</f>
        <v>0</v>
      </c>
    </row>
    <row r="45" spans="1:13" x14ac:dyDescent="0.25">
      <c r="A45" t="s">
        <v>743</v>
      </c>
      <c r="B45">
        <f>_xlfn.XLOOKUP($A45,Todos!$G:$G,Todos!A:A,"No disponible",0,1)</f>
        <v>1979</v>
      </c>
      <c r="C45" s="2" t="str">
        <f>HYPERLINK(_xlfn.XLOOKUP($A45,Todos!$G:$G,Todos!L:L,"No disponible",0),_xlfn.XLOOKUP($A45,Todos!$G:$G,Todos!B:B,"No disponible",0))</f>
        <v>Jan Lammers</v>
      </c>
      <c r="D45" t="str">
        <f>_xlfn.XLOOKUP($A45,Todos!$G:$G,Todos!C:C,"No disponible",0)</f>
        <v>Samson Shadow Racing Team</v>
      </c>
      <c r="E45" t="str">
        <f>_xlfn.XLOOKUP($A45,Todos!$G:$G,Todos!D:D,"No disponible",0)</f>
        <v>Shadow DN9</v>
      </c>
      <c r="F45" t="str">
        <f>_xlfn.XLOOKUP($A45,Todos!$G:$G,Todos!E:E,"No disponible",0)</f>
        <v>Formula 1</v>
      </c>
      <c r="G45" t="str">
        <f>_xlfn.XLOOKUP($A45,Todos!$G:$G,Todos!J:J,"No disponible",0)</f>
        <v>Altaya</v>
      </c>
      <c r="H45" t="str">
        <f>_xlfn.XLOOKUP($A45,Todos!$G:$G,Todos!K:K,"No disponible",0)</f>
        <v>1:43</v>
      </c>
      <c r="I45">
        <f>_xlfn.XLOOKUP($A45,Todos!$G:$G,Todos!H:H,"No disponible",0)</f>
        <v>17.96</v>
      </c>
      <c r="J45" t="str">
        <f>_xlfn.XLOOKUP($A45,Todos!$G:$G,Todos!I:I,"No disponible",0)</f>
        <v>eur</v>
      </c>
      <c r="K45">
        <f>COUNTIF(A:A,A45)</f>
        <v>1</v>
      </c>
      <c r="L45">
        <f>COUNTIF(Campeones!$A$2:$A$22,A45)</f>
        <v>0</v>
      </c>
      <c r="M45">
        <f>COUNTIF('Compra 4-10-22'!$A$2:$A$16,A45)</f>
        <v>0</v>
      </c>
    </row>
    <row r="46" spans="1:13" x14ac:dyDescent="0.25">
      <c r="A46" t="s">
        <v>734</v>
      </c>
      <c r="B46">
        <f>_xlfn.XLOOKUP($A46,Todos!$G:$G,Todos!A:A,"No disponible",0,1)</f>
        <v>1979</v>
      </c>
      <c r="C46" s="2" t="str">
        <f>HYPERLINK(_xlfn.XLOOKUP($A46,Todos!$G:$G,Todos!L:L,"No disponible",0),_xlfn.XLOOKUP($A46,Todos!$G:$G,Todos!B:B,"No disponible",0))</f>
        <v>Bruno Giacomelli</v>
      </c>
      <c r="D46" t="str">
        <f>_xlfn.XLOOKUP($A46,Todos!$G:$G,Todos!C:C,"No disponible",0)</f>
        <v>Autodelta</v>
      </c>
      <c r="E46" t="str">
        <f>_xlfn.XLOOKUP($A46,Todos!$G:$G,Todos!D:D,"No disponible",0)</f>
        <v>Alfa Romeo 177</v>
      </c>
      <c r="F46" t="str">
        <f>_xlfn.XLOOKUP($A46,Todos!$G:$G,Todos!E:E,"No disponible",0)</f>
        <v>Formula 1</v>
      </c>
      <c r="G46" t="str">
        <f>_xlfn.XLOOKUP($A46,Todos!$G:$G,Todos!J:J,"No disponible",0)</f>
        <v>Altaya</v>
      </c>
      <c r="H46" t="str">
        <f>_xlfn.XLOOKUP($A46,Todos!$G:$G,Todos!K:K,"No disponible",0)</f>
        <v>1:43</v>
      </c>
      <c r="I46">
        <f>_xlfn.XLOOKUP($A46,Todos!$G:$G,Todos!H:H,"No disponible",0)</f>
        <v>17.96</v>
      </c>
      <c r="J46" t="str">
        <f>_xlfn.XLOOKUP($A46,Todos!$G:$G,Todos!I:I,"No disponible",0)</f>
        <v>eur</v>
      </c>
      <c r="K46">
        <f>COUNTIF(A:A,A46)</f>
        <v>1</v>
      </c>
      <c r="L46">
        <f>COUNTIF(Campeones!$A$2:$A$22,A46)</f>
        <v>0</v>
      </c>
      <c r="M46">
        <f>COUNTIF('Compra 4-10-22'!$A$2:$A$16,A46)</f>
        <v>0</v>
      </c>
    </row>
    <row r="47" spans="1:13" x14ac:dyDescent="0.25">
      <c r="A47" t="s">
        <v>759</v>
      </c>
      <c r="B47">
        <f>_xlfn.XLOOKUP($A47,Todos!$G:$G,Todos!A:A,"No disponible",0,1)</f>
        <v>1979</v>
      </c>
      <c r="C47" s="2" t="str">
        <f>HYPERLINK(_xlfn.XLOOKUP($A47,Todos!$G:$G,Todos!L:L,"No disponible",0),_xlfn.XLOOKUP($A47,Todos!$G:$G,Todos!B:B,"No disponible",0))</f>
        <v>Patrick Depailler</v>
      </c>
      <c r="D47" t="str">
        <f>_xlfn.XLOOKUP($A47,Todos!$G:$G,Todos!C:C,"No disponible",0)</f>
        <v>Ligier Gitanes</v>
      </c>
      <c r="E47" t="str">
        <f>_xlfn.XLOOKUP($A47,Todos!$G:$G,Todos!D:D,"No disponible",0)</f>
        <v>Ligier JS11</v>
      </c>
      <c r="F47" t="str">
        <f>_xlfn.XLOOKUP($A47,Todos!$G:$G,Todos!E:E,"No disponible",0)</f>
        <v>Formula 1</v>
      </c>
      <c r="G47" t="str">
        <f>_xlfn.XLOOKUP($A47,Todos!$G:$G,Todos!J:J,"No disponible",0)</f>
        <v>CMR</v>
      </c>
      <c r="H47" t="str">
        <f>_xlfn.XLOOKUP($A47,Todos!$G:$G,Todos!K:K,"No disponible",0)</f>
        <v>1:43</v>
      </c>
      <c r="I47">
        <f>_xlfn.XLOOKUP($A47,Todos!$G:$G,Todos!H:H,"No disponible",0)</f>
        <v>17.96</v>
      </c>
      <c r="J47" t="str">
        <f>_xlfn.XLOOKUP($A47,Todos!$G:$G,Todos!I:I,"No disponible",0)</f>
        <v>eur</v>
      </c>
      <c r="K47">
        <f>COUNTIF(A:A,A47)</f>
        <v>1</v>
      </c>
      <c r="L47">
        <f>COUNTIF(Campeones!$A$2:$A$22,A47)</f>
        <v>0</v>
      </c>
      <c r="M47">
        <f>COUNTIF('Compra 4-10-22'!$A$2:$A$16,A47)</f>
        <v>0</v>
      </c>
    </row>
    <row r="48" spans="1:13" x14ac:dyDescent="0.25">
      <c r="A48" t="s">
        <v>763</v>
      </c>
      <c r="B48">
        <f>_xlfn.XLOOKUP($A48,Todos!$G:$G,Todos!A:A,"No disponible",0,1)</f>
        <v>1979</v>
      </c>
      <c r="C48" s="2" t="str">
        <f>HYPERLINK(_xlfn.XLOOKUP($A48,Todos!$G:$G,Todos!L:L,"No disponible",0),_xlfn.XLOOKUP($A48,Todos!$G:$G,Todos!B:B,"No disponible",0))</f>
        <v>Jody Scheckter</v>
      </c>
      <c r="D48" t="str">
        <f>_xlfn.XLOOKUP($A48,Todos!$G:$G,Todos!C:C,"No disponible",0)</f>
        <v>Scuderia Ferrari SpA SEFAC</v>
      </c>
      <c r="E48" t="str">
        <f>_xlfn.XLOOKUP($A48,Todos!$G:$G,Todos!D:D,"No disponible",0)</f>
        <v>Ferrari 312T3</v>
      </c>
      <c r="F48" t="str">
        <f>_xlfn.XLOOKUP($A48,Todos!$G:$G,Todos!E:E,"No disponible",0)</f>
        <v>Formula 1</v>
      </c>
      <c r="G48" t="str">
        <f>_xlfn.XLOOKUP($A48,Todos!$G:$G,Todos!J:J,"No disponible",0)</f>
        <v>Altaya</v>
      </c>
      <c r="H48" t="str">
        <f>_xlfn.XLOOKUP($A48,Todos!$G:$G,Todos!K:K,"No disponible",0)</f>
        <v>1:43</v>
      </c>
      <c r="I48">
        <f>_xlfn.XLOOKUP($A48,Todos!$G:$G,Todos!H:H,"No disponible",0)</f>
        <v>17.96</v>
      </c>
      <c r="J48" t="str">
        <f>_xlfn.XLOOKUP($A48,Todos!$G:$G,Todos!I:I,"No disponible",0)</f>
        <v>eur</v>
      </c>
      <c r="K48">
        <f>COUNTIF(A:A,A48)</f>
        <v>1</v>
      </c>
      <c r="L48">
        <f>COUNTIF(Campeones!$A$2:$A$22,A48)</f>
        <v>1</v>
      </c>
      <c r="M48">
        <f>COUNTIF('Compra 4-10-22'!$A$2:$A$16,A48)</f>
        <v>0</v>
      </c>
    </row>
    <row r="49" spans="1:13" x14ac:dyDescent="0.25">
      <c r="A49" t="s">
        <v>766</v>
      </c>
      <c r="B49">
        <f>_xlfn.XLOOKUP($A49,Todos!$G:$G,Todos!A:A,"No disponible",0,1)</f>
        <v>1980</v>
      </c>
      <c r="C49" s="2" t="str">
        <f>HYPERLINK(_xlfn.XLOOKUP($A49,Todos!$G:$G,Todos!L:L,"No disponible",0),_xlfn.XLOOKUP($A49,Todos!$G:$G,Todos!B:B,"No disponible",0))</f>
        <v>Gilles Villeneuve</v>
      </c>
      <c r="D49" t="str">
        <f>_xlfn.XLOOKUP($A49,Todos!$G:$G,Todos!C:C,"No disponible",0)</f>
        <v>Scuderia Ferrari SpA SEFAC</v>
      </c>
      <c r="E49" t="str">
        <f>_xlfn.XLOOKUP($A49,Todos!$G:$G,Todos!D:D,"No disponible",0)</f>
        <v>Ferrari 312T5</v>
      </c>
      <c r="F49" t="str">
        <f>_xlfn.XLOOKUP($A49,Todos!$G:$G,Todos!E:E,"No disponible",0)</f>
        <v>Formula 1</v>
      </c>
      <c r="G49" t="str">
        <f>_xlfn.XLOOKUP($A49,Todos!$G:$G,Todos!J:J,"No disponible",0)</f>
        <v>Altaya</v>
      </c>
      <c r="H49" t="str">
        <f>_xlfn.XLOOKUP($A49,Todos!$G:$G,Todos!K:K,"No disponible",0)</f>
        <v>1:43</v>
      </c>
      <c r="I49">
        <f>_xlfn.XLOOKUP($A49,Todos!$G:$G,Todos!H:H,"No disponible",0)</f>
        <v>26.95</v>
      </c>
      <c r="J49" t="str">
        <f>_xlfn.XLOOKUP($A49,Todos!$G:$G,Todos!I:I,"No disponible",0)</f>
        <v>eur</v>
      </c>
      <c r="K49">
        <f>COUNTIF(A:A,A49)</f>
        <v>1</v>
      </c>
      <c r="L49">
        <f>COUNTIF(Campeones!$A$2:$A$22,A49)</f>
        <v>0</v>
      </c>
      <c r="M49">
        <f>COUNTIF('Compra 4-10-22'!$A$2:$A$16,A49)</f>
        <v>0</v>
      </c>
    </row>
    <row r="50" spans="1:13" x14ac:dyDescent="0.25">
      <c r="A50" t="s">
        <v>821</v>
      </c>
      <c r="B50">
        <f>_xlfn.XLOOKUP($A50,Todos!$G:$G,Todos!A:A,"No disponible",0,1)</f>
        <v>1982</v>
      </c>
      <c r="C50" s="2" t="str">
        <f>HYPERLINK(_xlfn.XLOOKUP($A50,Todos!$G:$G,Todos!L:L,"No disponible",0),_xlfn.XLOOKUP($A50,Todos!$G:$G,Todos!B:B,"No disponible",0))</f>
        <v>Michele Alboreto</v>
      </c>
      <c r="D50" t="str">
        <f>_xlfn.XLOOKUP($A50,Todos!$G:$G,Todos!C:C,"No disponible",0)</f>
        <v>Team Tyrrell</v>
      </c>
      <c r="E50" t="str">
        <f>_xlfn.XLOOKUP($A50,Todos!$G:$G,Todos!D:D,"No disponible",0)</f>
        <v>Tyrrell 011</v>
      </c>
      <c r="F50" t="str">
        <f>_xlfn.XLOOKUP($A50,Todos!$G:$G,Todos!E:E,"No disponible",0)</f>
        <v>Formula 1</v>
      </c>
      <c r="G50" t="str">
        <f>_xlfn.XLOOKUP($A50,Todos!$G:$G,Todos!J:J,"No disponible",0)</f>
        <v>Altaya</v>
      </c>
      <c r="H50" t="str">
        <f>_xlfn.XLOOKUP($A50,Todos!$G:$G,Todos!K:K,"No disponible",0)</f>
        <v>1:43</v>
      </c>
      <c r="I50">
        <f>_xlfn.XLOOKUP($A50,Todos!$G:$G,Todos!H:H,"No disponible",0)</f>
        <v>13.45</v>
      </c>
      <c r="J50" t="str">
        <f>_xlfn.XLOOKUP($A50,Todos!$G:$G,Todos!I:I,"No disponible",0)</f>
        <v>eur</v>
      </c>
      <c r="K50">
        <f>COUNTIF(A:A,A50)</f>
        <v>1</v>
      </c>
      <c r="L50">
        <f>COUNTIF(Campeones!$A$2:$A$22,A50)</f>
        <v>0</v>
      </c>
      <c r="M50">
        <f>COUNTIF('Compra 4-10-22'!$A$2:$A$16,A50)</f>
        <v>0</v>
      </c>
    </row>
    <row r="51" spans="1:13" x14ac:dyDescent="0.25">
      <c r="A51" t="s">
        <v>827</v>
      </c>
      <c r="B51">
        <f>_xlfn.XLOOKUP($A51,Todos!$G:$G,Todos!A:A,"No disponible",0,1)</f>
        <v>1982</v>
      </c>
      <c r="C51" s="2" t="str">
        <f>HYPERLINK(_xlfn.XLOOKUP($A51,Todos!$G:$G,Todos!L:L,"No disponible",0),_xlfn.XLOOKUP($A51,Todos!$G:$G,Todos!B:B,"No disponible",0))</f>
        <v>Gilles Villeneuve</v>
      </c>
      <c r="D51" t="str">
        <f>_xlfn.XLOOKUP($A51,Todos!$G:$G,Todos!C:C,"No disponible",0)</f>
        <v>Scuderia Ferrari SpA SEFAC</v>
      </c>
      <c r="E51" t="str">
        <f>_xlfn.XLOOKUP($A51,Todos!$G:$G,Todos!D:D,"No disponible",0)</f>
        <v>Ferrari 126C2</v>
      </c>
      <c r="F51" t="str">
        <f>_xlfn.XLOOKUP($A51,Todos!$G:$G,Todos!E:E,"No disponible",0)</f>
        <v>Formula 1</v>
      </c>
      <c r="G51" t="str">
        <f>_xlfn.XLOOKUP($A51,Todos!$G:$G,Todos!J:J,"No disponible",0)</f>
        <v>Brumm</v>
      </c>
      <c r="H51" t="str">
        <f>_xlfn.XLOOKUP($A51,Todos!$G:$G,Todos!K:K,"No disponible",0)</f>
        <v>1:43</v>
      </c>
      <c r="I51">
        <f>_xlfn.XLOOKUP($A51,Todos!$G:$G,Todos!H:H,"No disponible",0)</f>
        <v>22.45</v>
      </c>
      <c r="J51" t="str">
        <f>_xlfn.XLOOKUP($A51,Todos!$G:$G,Todos!I:I,"No disponible",0)</f>
        <v>eur</v>
      </c>
      <c r="K51">
        <f>COUNTIF(A:A,A51)</f>
        <v>1</v>
      </c>
      <c r="L51">
        <f>COUNTIF(Campeones!$A$2:$A$22,A51)</f>
        <v>0</v>
      </c>
      <c r="M51">
        <f>COUNTIF('Compra 4-10-22'!$A$2:$A$16,A51)</f>
        <v>0</v>
      </c>
    </row>
    <row r="52" spans="1:13" x14ac:dyDescent="0.25">
      <c r="A52" t="s">
        <v>884</v>
      </c>
      <c r="B52">
        <f>_xlfn.XLOOKUP($A52,Todos!$G:$G,Todos!A:A,"No disponible",0,1)</f>
        <v>1984</v>
      </c>
      <c r="C52" s="2" t="str">
        <f>HYPERLINK(_xlfn.XLOOKUP($A52,Todos!$G:$G,Todos!L:L,"No disponible",0),_xlfn.XLOOKUP($A52,Todos!$G:$G,Todos!B:B,"No disponible",0))</f>
        <v>Ayrton Senna</v>
      </c>
      <c r="D52" t="str">
        <f>_xlfn.XLOOKUP($A52,Todos!$G:$G,Todos!C:C,"No disponible",0)</f>
        <v>Toleman</v>
      </c>
      <c r="E52" t="str">
        <f>_xlfn.XLOOKUP($A52,Todos!$G:$G,Todos!D:D,"No disponible",0)</f>
        <v>Toleman TG183B</v>
      </c>
      <c r="F52" t="str">
        <f>_xlfn.XLOOKUP($A52,Todos!$G:$G,Todos!E:E,"No disponible",0)</f>
        <v>Formula 1</v>
      </c>
      <c r="G52" t="str">
        <f>_xlfn.XLOOKUP($A52,Todos!$G:$G,Todos!J:J,"No disponible",0)</f>
        <v>Altaya</v>
      </c>
      <c r="H52" t="str">
        <f>_xlfn.XLOOKUP($A52,Todos!$G:$G,Todos!K:K,"No disponible",0)</f>
        <v>1:43</v>
      </c>
      <c r="I52">
        <f>_xlfn.XLOOKUP($A52,Todos!$G:$G,Todos!H:H,"No disponible",0)</f>
        <v>17.96</v>
      </c>
      <c r="J52" t="str">
        <f>_xlfn.XLOOKUP($A52,Todos!$G:$G,Todos!I:I,"No disponible",0)</f>
        <v>eur</v>
      </c>
      <c r="K52">
        <f>COUNTIF(A:A,A52)</f>
        <v>1</v>
      </c>
      <c r="L52">
        <f>COUNTIF(Campeones!$A$2:$A$22,A52)</f>
        <v>0</v>
      </c>
      <c r="M52">
        <f>COUNTIF('Compra 4-10-22'!$A$2:$A$16,A52)</f>
        <v>0</v>
      </c>
    </row>
    <row r="53" spans="1:13" x14ac:dyDescent="0.25">
      <c r="A53" t="s">
        <v>908</v>
      </c>
      <c r="B53">
        <f>_xlfn.XLOOKUP($A53,Todos!$G:$G,Todos!A:A,"No disponible",0,1)</f>
        <v>1985</v>
      </c>
      <c r="C53" s="2" t="str">
        <f>HYPERLINK(_xlfn.XLOOKUP($A53,Todos!$G:$G,Todos!L:L,"No disponible",0),_xlfn.XLOOKUP($A53,Todos!$G:$G,Todos!B:B,"No disponible",0))</f>
        <v>Ayrton Senna</v>
      </c>
      <c r="D53" t="str">
        <f>_xlfn.XLOOKUP($A53,Todos!$G:$G,Todos!C:C,"No disponible",0)</f>
        <v>John Player Special Team Lotus</v>
      </c>
      <c r="E53" t="str">
        <f>_xlfn.XLOOKUP($A53,Todos!$G:$G,Todos!D:D,"No disponible",0)</f>
        <v>Lotus 97T</v>
      </c>
      <c r="F53" t="str">
        <f>_xlfn.XLOOKUP($A53,Todos!$G:$G,Todos!E:E,"No disponible",0)</f>
        <v>Formula 1</v>
      </c>
      <c r="G53" t="str">
        <f>_xlfn.XLOOKUP($A53,Todos!$G:$G,Todos!J:J,"No disponible",0)</f>
        <v>Altaya</v>
      </c>
      <c r="H53" t="str">
        <f>_xlfn.XLOOKUP($A53,Todos!$G:$G,Todos!K:K,"No disponible",0)</f>
        <v>1:43</v>
      </c>
      <c r="I53">
        <f>_xlfn.XLOOKUP($A53,Todos!$G:$G,Todos!H:H,"No disponible",0)</f>
        <v>17.96</v>
      </c>
      <c r="J53" t="str">
        <f>_xlfn.XLOOKUP($A53,Todos!$G:$G,Todos!I:I,"No disponible",0)</f>
        <v>eur</v>
      </c>
      <c r="K53">
        <f>COUNTIF(A:A,A53)</f>
        <v>1</v>
      </c>
      <c r="L53">
        <f>COUNTIF(Campeones!$A$2:$A$22,A53)</f>
        <v>0</v>
      </c>
      <c r="M53">
        <f>COUNTIF('Compra 4-10-22'!$A$2:$A$16,A53)</f>
        <v>0</v>
      </c>
    </row>
    <row r="54" spans="1:13" x14ac:dyDescent="0.25">
      <c r="A54" t="s">
        <v>924</v>
      </c>
      <c r="B54">
        <f>_xlfn.XLOOKUP($A54,Todos!$G:$G,Todos!A:A,"No disponible",0,1)</f>
        <v>1986</v>
      </c>
      <c r="C54" s="2" t="str">
        <f>HYPERLINK(_xlfn.XLOOKUP($A54,Todos!$G:$G,Todos!L:L,"No disponible",0),_xlfn.XLOOKUP($A54,Todos!$G:$G,Todos!B:B,"No disponible",0))</f>
        <v>Ayrton Senna</v>
      </c>
      <c r="D54" t="str">
        <f>_xlfn.XLOOKUP($A54,Todos!$G:$G,Todos!C:C,"No disponible",0)</f>
        <v>John Player Special Team Lotus</v>
      </c>
      <c r="E54" t="str">
        <f>_xlfn.XLOOKUP($A54,Todos!$G:$G,Todos!D:D,"No disponible",0)</f>
        <v>Lotus 98T</v>
      </c>
      <c r="F54" t="str">
        <f>_xlfn.XLOOKUP($A54,Todos!$G:$G,Todos!E:E,"No disponible",0)</f>
        <v>Formula 1</v>
      </c>
      <c r="G54" t="str">
        <f>_xlfn.XLOOKUP($A54,Todos!$G:$G,Todos!J:J,"No disponible",0)</f>
        <v>Altaya</v>
      </c>
      <c r="H54" t="str">
        <f>_xlfn.XLOOKUP($A54,Todos!$G:$G,Todos!K:K,"No disponible",0)</f>
        <v>1:43</v>
      </c>
      <c r="I54">
        <f>_xlfn.XLOOKUP($A54,Todos!$G:$G,Todos!H:H,"No disponible",0)</f>
        <v>17.96</v>
      </c>
      <c r="J54" t="str">
        <f>_xlfn.XLOOKUP($A54,Todos!$G:$G,Todos!I:I,"No disponible",0)</f>
        <v>eur</v>
      </c>
      <c r="K54">
        <f>COUNTIF(A:A,A54)</f>
        <v>1</v>
      </c>
      <c r="L54">
        <f>COUNTIF(Campeones!$A$2:$A$22,A54)</f>
        <v>0</v>
      </c>
      <c r="M54">
        <f>COUNTIF('Compra 4-10-22'!$A$2:$A$16,A54)</f>
        <v>0</v>
      </c>
    </row>
    <row r="55" spans="1:13" x14ac:dyDescent="0.25">
      <c r="A55" t="s">
        <v>935</v>
      </c>
      <c r="B55">
        <f>_xlfn.XLOOKUP($A55,Todos!$G:$G,Todos!A:A,"No disponible",0,1)</f>
        <v>1987</v>
      </c>
      <c r="C55" s="2" t="str">
        <f>HYPERLINK(_xlfn.XLOOKUP($A55,Todos!$G:$G,Todos!L:L,"No disponible",0),_xlfn.XLOOKUP($A55,Todos!$G:$G,Todos!B:B,"No disponible",0))</f>
        <v>Ayrton Senna</v>
      </c>
      <c r="D55" t="str">
        <f>_xlfn.XLOOKUP($A55,Todos!$G:$G,Todos!C:C,"No disponible",0)</f>
        <v>Camel Team Lotus Honda</v>
      </c>
      <c r="E55" t="str">
        <f>_xlfn.XLOOKUP($A55,Todos!$G:$G,Todos!D:D,"No disponible",0)</f>
        <v>Lotus 99T #12</v>
      </c>
      <c r="F55" t="str">
        <f>_xlfn.XLOOKUP($A55,Todos!$G:$G,Todos!E:E,"No disponible",0)</f>
        <v>Formula 1</v>
      </c>
      <c r="G55" t="str">
        <f>_xlfn.XLOOKUP($A55,Todos!$G:$G,Todos!J:J,"No disponible",0)</f>
        <v>Altaya</v>
      </c>
      <c r="H55" t="str">
        <f>_xlfn.XLOOKUP($A55,Todos!$G:$G,Todos!K:K,"No disponible",0)</f>
        <v>1:43</v>
      </c>
      <c r="I55">
        <f>_xlfn.XLOOKUP($A55,Todos!$G:$G,Todos!H:H,"No disponible",0)</f>
        <v>17.96</v>
      </c>
      <c r="J55" t="str">
        <f>_xlfn.XLOOKUP($A55,Todos!$G:$G,Todos!I:I,"No disponible",0)</f>
        <v>eur</v>
      </c>
      <c r="K55">
        <f>COUNTIF(A:A,A55)</f>
        <v>1</v>
      </c>
      <c r="L55">
        <f>COUNTIF(Campeones!$A$2:$A$22,A55)</f>
        <v>0</v>
      </c>
      <c r="M55">
        <f>COUNTIF('Compra 4-10-22'!$A$2:$A$16,A55)</f>
        <v>0</v>
      </c>
    </row>
    <row r="56" spans="1:13" x14ac:dyDescent="0.25">
      <c r="A56" t="s">
        <v>928</v>
      </c>
      <c r="B56">
        <f>_xlfn.XLOOKUP($A56,Todos!$G:$G,Todos!A:A,"No disponible",0,1)</f>
        <v>1987</v>
      </c>
      <c r="C56" s="2" t="str">
        <f>HYPERLINK(_xlfn.XLOOKUP($A56,Todos!$G:$G,Todos!L:L,"No disponible",0),_xlfn.XLOOKUP($A56,Todos!$G:$G,Todos!B:B,"No disponible",0))</f>
        <v>Nelson Piquet</v>
      </c>
      <c r="D56" t="str">
        <f>_xlfn.XLOOKUP($A56,Todos!$G:$G,Todos!C:C,"No disponible",0)</f>
        <v>Canon Williams Honda Team</v>
      </c>
      <c r="E56" t="str">
        <f>_xlfn.XLOOKUP($A56,Todos!$G:$G,Todos!D:D,"No disponible",0)</f>
        <v>Williams FW11B</v>
      </c>
      <c r="F56" t="str">
        <f>_xlfn.XLOOKUP($A56,Todos!$G:$G,Todos!E:E,"No disponible",0)</f>
        <v>Formula 1</v>
      </c>
      <c r="G56" t="str">
        <f>_xlfn.XLOOKUP($A56,Todos!$G:$G,Todos!J:J,"No disponible",0)</f>
        <v>Altaya</v>
      </c>
      <c r="H56" t="str">
        <f>_xlfn.XLOOKUP($A56,Todos!$G:$G,Todos!K:K,"No disponible",0)</f>
        <v>1:43</v>
      </c>
      <c r="I56">
        <f>_xlfn.XLOOKUP($A56,Todos!$G:$G,Todos!H:H,"No disponible",0)</f>
        <v>17.96</v>
      </c>
      <c r="J56" t="str">
        <f>_xlfn.XLOOKUP($A56,Todos!$G:$G,Todos!I:I,"No disponible",0)</f>
        <v>eur</v>
      </c>
      <c r="K56">
        <f>COUNTIF(A:A,A56)</f>
        <v>1</v>
      </c>
      <c r="L56">
        <f>COUNTIF(Campeones!$A$2:$A$22,A56)</f>
        <v>1</v>
      </c>
      <c r="M56">
        <f>COUNTIF('Compra 4-10-22'!$A$2:$A$16,A56)</f>
        <v>0</v>
      </c>
    </row>
    <row r="57" spans="1:13" x14ac:dyDescent="0.25">
      <c r="A57" t="s">
        <v>941</v>
      </c>
      <c r="B57">
        <f>_xlfn.XLOOKUP($A57,Todos!$G:$G,Todos!A:A,"No disponible",0,1)</f>
        <v>1988</v>
      </c>
      <c r="C57" s="2" t="str">
        <f>HYPERLINK(_xlfn.XLOOKUP($A57,Todos!$G:$G,Todos!L:L,"No disponible",0),_xlfn.XLOOKUP($A57,Todos!$G:$G,Todos!B:B,"No disponible",0))</f>
        <v>Mauricio Gugelmin</v>
      </c>
      <c r="D57" t="str">
        <f>_xlfn.XLOOKUP($A57,Todos!$G:$G,Todos!C:C,"No disponible",0)</f>
        <v>Leyton House March Racing Team</v>
      </c>
      <c r="E57" t="str">
        <f>_xlfn.XLOOKUP($A57,Todos!$G:$G,Todos!D:D,"No disponible",0)</f>
        <v>March Judd 881</v>
      </c>
      <c r="F57" t="str">
        <f>_xlfn.XLOOKUP($A57,Todos!$G:$G,Todos!E:E,"No disponible",0)</f>
        <v>Formula 1</v>
      </c>
      <c r="G57" t="str">
        <f>_xlfn.XLOOKUP($A57,Todos!$G:$G,Todos!J:J,"No disponible",0)</f>
        <v>Altaya</v>
      </c>
      <c r="H57" t="str">
        <f>_xlfn.XLOOKUP($A57,Todos!$G:$G,Todos!K:K,"No disponible",0)</f>
        <v>1:43</v>
      </c>
      <c r="I57">
        <f>_xlfn.XLOOKUP($A57,Todos!$G:$G,Todos!H:H,"No disponible",0)</f>
        <v>7.16</v>
      </c>
      <c r="J57" t="str">
        <f>_xlfn.XLOOKUP($A57,Todos!$G:$G,Todos!I:I,"No disponible",0)</f>
        <v>eur</v>
      </c>
      <c r="K57">
        <f>COUNTIF(A:A,A57)</f>
        <v>1</v>
      </c>
      <c r="L57">
        <f>COUNTIF(Campeones!$A$2:$A$22,A57)</f>
        <v>0</v>
      </c>
      <c r="M57">
        <f>COUNTIF('Compra 4-10-22'!$A$2:$A$16,A57)</f>
        <v>0</v>
      </c>
    </row>
    <row r="58" spans="1:13" x14ac:dyDescent="0.25">
      <c r="A58" t="s">
        <v>950</v>
      </c>
      <c r="B58">
        <f>_xlfn.XLOOKUP($A58,Todos!$G:$G,Todos!A:A,"No disponible",0,1)</f>
        <v>1988</v>
      </c>
      <c r="C58" s="2" t="str">
        <f>HYPERLINK(_xlfn.XLOOKUP($A58,Todos!$G:$G,Todos!L:L,"No disponible",0),_xlfn.XLOOKUP($A58,Todos!$G:$G,Todos!B:B,"No disponible",0))</f>
        <v>Gerhard Berger</v>
      </c>
      <c r="D58" t="str">
        <f>_xlfn.XLOOKUP($A58,Todos!$G:$G,Todos!C:C,"No disponible",0)</f>
        <v>Scuderia Ferrari SpA SEFAC</v>
      </c>
      <c r="E58" t="str">
        <f>_xlfn.XLOOKUP($A58,Todos!$G:$G,Todos!D:D,"No disponible",0)</f>
        <v>Ferrari F1-87/88C</v>
      </c>
      <c r="F58" t="str">
        <f>_xlfn.XLOOKUP($A58,Todos!$G:$G,Todos!E:E,"No disponible",0)</f>
        <v>Formula 1</v>
      </c>
      <c r="G58" t="str">
        <f>_xlfn.XLOOKUP($A58,Todos!$G:$G,Todos!J:J,"No disponible",0)</f>
        <v>Altaya</v>
      </c>
      <c r="H58" t="str">
        <f>_xlfn.XLOOKUP($A58,Todos!$G:$G,Todos!K:K,"No disponible",0)</f>
        <v>1:43</v>
      </c>
      <c r="I58">
        <f>_xlfn.XLOOKUP($A58,Todos!$G:$G,Todos!H:H,"No disponible",0)</f>
        <v>11.65</v>
      </c>
      <c r="J58" t="str">
        <f>_xlfn.XLOOKUP($A58,Todos!$G:$G,Todos!I:I,"No disponible",0)</f>
        <v>eur</v>
      </c>
      <c r="K58">
        <f>COUNTIF(A:A,A58)</f>
        <v>1</v>
      </c>
      <c r="L58">
        <f>COUNTIF(Campeones!$A$2:$A$22,A58)</f>
        <v>0</v>
      </c>
      <c r="M58">
        <f>COUNTIF('Compra 4-10-22'!$A$2:$A$16,A58)</f>
        <v>0</v>
      </c>
    </row>
    <row r="59" spans="1:13" x14ac:dyDescent="0.25">
      <c r="A59" t="s">
        <v>946</v>
      </c>
      <c r="B59">
        <f>_xlfn.XLOOKUP($A59,Todos!$G:$G,Todos!A:A,"No disponible",0,1)</f>
        <v>1988</v>
      </c>
      <c r="C59" s="2" t="str">
        <f>HYPERLINK(_xlfn.XLOOKUP($A59,Todos!$G:$G,Todos!L:L,"No disponible",0),_xlfn.XLOOKUP($A59,Todos!$G:$G,Todos!B:B,"No disponible",0))</f>
        <v xml:space="preserve"> </v>
      </c>
      <c r="D59" t="str">
        <f>_xlfn.XLOOKUP($A59,Todos!$G:$G,Todos!C:C,"No disponible",0)</f>
        <v>Camel Team Lotus Honda</v>
      </c>
      <c r="E59" t="str">
        <f>_xlfn.XLOOKUP($A59,Todos!$G:$G,Todos!D:D,"No disponible",0)</f>
        <v>Lotus 100T</v>
      </c>
      <c r="F59" t="str">
        <f>_xlfn.XLOOKUP($A59,Todos!$G:$G,Todos!E:E,"No disponible",0)</f>
        <v>Formula 1</v>
      </c>
      <c r="G59" t="str">
        <f>_xlfn.XLOOKUP($A59,Todos!$G:$G,Todos!J:J,"No disponible",0)</f>
        <v>Altaya</v>
      </c>
      <c r="H59" t="str">
        <f>_xlfn.XLOOKUP($A59,Todos!$G:$G,Todos!K:K,"No disponible",0)</f>
        <v>1:43</v>
      </c>
      <c r="I59">
        <f>_xlfn.XLOOKUP($A59,Todos!$G:$G,Todos!H:H,"No disponible",0)</f>
        <v>17.96</v>
      </c>
      <c r="J59" t="str">
        <f>_xlfn.XLOOKUP($A59,Todos!$G:$G,Todos!I:I,"No disponible",0)</f>
        <v>eur</v>
      </c>
      <c r="K59">
        <f>COUNTIF(A:A,A59)</f>
        <v>1</v>
      </c>
      <c r="L59">
        <f>COUNTIF(Campeones!$A$2:$A$22,A59)</f>
        <v>0</v>
      </c>
      <c r="M59">
        <f>COUNTIF('Compra 4-10-22'!$A$2:$A$16,A59)</f>
        <v>0</v>
      </c>
    </row>
    <row r="60" spans="1:13" x14ac:dyDescent="0.25">
      <c r="A60" t="s">
        <v>959</v>
      </c>
      <c r="B60">
        <f>_xlfn.XLOOKUP($A60,Todos!$G:$G,Todos!A:A,"No disponible",0,1)</f>
        <v>1989</v>
      </c>
      <c r="C60" s="2" t="str">
        <f>HYPERLINK(_xlfn.XLOOKUP($A60,Todos!$G:$G,Todos!L:L,"No disponible",0),_xlfn.XLOOKUP($A60,Todos!$G:$G,Todos!B:B,"No disponible",0))</f>
        <v>Ayrton Senna</v>
      </c>
      <c r="D60" t="str">
        <f>_xlfn.XLOOKUP($A60,Todos!$G:$G,Todos!C:C,"No disponible",0)</f>
        <v>Honda Marlboro McLaren</v>
      </c>
      <c r="E60" t="str">
        <f>_xlfn.XLOOKUP($A60,Todos!$G:$G,Todos!D:D,"No disponible",0)</f>
        <v>McLaren MP4/5</v>
      </c>
      <c r="F60" t="str">
        <f>_xlfn.XLOOKUP($A60,Todos!$G:$G,Todos!E:E,"No disponible",0)</f>
        <v>Formula 1</v>
      </c>
      <c r="G60" t="str">
        <f>_xlfn.XLOOKUP($A60,Todos!$G:$G,Todos!J:J,"No disponible",0)</f>
        <v>Altaya</v>
      </c>
      <c r="H60" t="str">
        <f>_xlfn.XLOOKUP($A60,Todos!$G:$G,Todos!K:K,"No disponible",0)</f>
        <v>1:43</v>
      </c>
      <c r="I60">
        <f>_xlfn.XLOOKUP($A60,Todos!$G:$G,Todos!H:H,"No disponible",0)</f>
        <v>17.96</v>
      </c>
      <c r="J60" t="str">
        <f>_xlfn.XLOOKUP($A60,Todos!$G:$G,Todos!I:I,"No disponible",0)</f>
        <v>eur</v>
      </c>
      <c r="K60">
        <f>COUNTIF(A:A,A60)</f>
        <v>1</v>
      </c>
      <c r="L60">
        <f>COUNTIF(Campeones!$A$2:$A$22,A60)</f>
        <v>0</v>
      </c>
      <c r="M60">
        <f>COUNTIF('Compra 4-10-22'!$A$2:$A$16,A60)</f>
        <v>0</v>
      </c>
    </row>
    <row r="61" spans="1:13" x14ac:dyDescent="0.25">
      <c r="A61" s="7" t="s">
        <v>955</v>
      </c>
      <c r="B61">
        <f>_xlfn.XLOOKUP($A61,Todos!$G:$G,Todos!A:A,"No disponible",0,1)</f>
        <v>1989</v>
      </c>
      <c r="C61" s="2" t="str">
        <f>HYPERLINK(_xlfn.XLOOKUP($A61,Todos!$G:$G,Todos!L:L,"No disponible",0),_xlfn.XLOOKUP($A61,Todos!$G:$G,Todos!B:B,"No disponible",0))</f>
        <v>Jean Alesi</v>
      </c>
      <c r="D61" t="str">
        <f>_xlfn.XLOOKUP($A61,Todos!$G:$G,Todos!C:C,"No disponible",0)</f>
        <v>Tyrrell Racing Organisation</v>
      </c>
      <c r="E61" t="str">
        <f>_xlfn.XLOOKUP($A61,Todos!$G:$G,Todos!D:D,"No disponible",0)</f>
        <v>Tyrrell 018</v>
      </c>
      <c r="F61" t="str">
        <f>_xlfn.XLOOKUP($A61,Todos!$G:$G,Todos!E:E,"No disponible",0)</f>
        <v>Formula 1</v>
      </c>
      <c r="G61" t="str">
        <f>_xlfn.XLOOKUP($A61,Todos!$G:$G,Todos!J:J,"No disponible",0)</f>
        <v>Altaya</v>
      </c>
      <c r="H61" t="str">
        <f>_xlfn.XLOOKUP($A61,Todos!$G:$G,Todos!K:K,"No disponible",0)</f>
        <v>1:43</v>
      </c>
      <c r="I61">
        <f>_xlfn.XLOOKUP($A61,Todos!$G:$G,Todos!H:H,"No disponible",0)</f>
        <v>17.96</v>
      </c>
      <c r="J61" t="str">
        <f>_xlfn.XLOOKUP($A61,Todos!$G:$G,Todos!I:I,"No disponible",0)</f>
        <v>eur</v>
      </c>
      <c r="K61">
        <f>COUNTIF(A:A,A61)</f>
        <v>1</v>
      </c>
      <c r="L61">
        <f>COUNTIF(Campeones!$A$2:$A$22,A61)</f>
        <v>0</v>
      </c>
      <c r="M61">
        <f>COUNTIF('Compra 4-10-22'!$A$2:$A$16,A61)</f>
        <v>0</v>
      </c>
    </row>
    <row r="62" spans="1:13" x14ac:dyDescent="0.25">
      <c r="A62" t="s">
        <v>962</v>
      </c>
      <c r="B62">
        <f>_xlfn.XLOOKUP($A62,Todos!$G:$G,Todos!A:A,"No disponible",0,1)</f>
        <v>1989</v>
      </c>
      <c r="C62" s="2" t="str">
        <f>HYPERLINK(_xlfn.XLOOKUP($A62,Todos!$G:$G,Todos!L:L,"No disponible",0),_xlfn.XLOOKUP($A62,Todos!$G:$G,Todos!B:B,"No disponible",0))</f>
        <v>Alain Prost</v>
      </c>
      <c r="D62" t="str">
        <f>_xlfn.XLOOKUP($A62,Todos!$G:$G,Todos!C:C,"No disponible",0)</f>
        <v>Honda Marlboro McLaren</v>
      </c>
      <c r="E62" t="str">
        <f>_xlfn.XLOOKUP($A62,Todos!$G:$G,Todos!D:D,"No disponible",0)</f>
        <v>McLaren MP4/5</v>
      </c>
      <c r="F62" t="str">
        <f>_xlfn.XLOOKUP($A62,Todos!$G:$G,Todos!E:E,"No disponible",0)</f>
        <v>Formula 1</v>
      </c>
      <c r="G62" t="str">
        <f>_xlfn.XLOOKUP($A62,Todos!$G:$G,Todos!J:J,"No disponible",0)</f>
        <v>True Scale</v>
      </c>
      <c r="H62" t="str">
        <f>_xlfn.XLOOKUP($A62,Todos!$G:$G,Todos!K:K,"No disponible",0)</f>
        <v>1:43</v>
      </c>
      <c r="I62">
        <f>_xlfn.XLOOKUP($A62,Todos!$G:$G,Todos!H:H,"No disponible",0)</f>
        <v>44.96</v>
      </c>
      <c r="J62" t="str">
        <f>_xlfn.XLOOKUP($A62,Todos!$G:$G,Todos!I:I,"No disponible",0)</f>
        <v>eur</v>
      </c>
      <c r="K62">
        <f>COUNTIF(A:A,A62)</f>
        <v>1</v>
      </c>
      <c r="L62">
        <f>COUNTIF(Campeones!$A$2:$A$22,A62)</f>
        <v>1</v>
      </c>
      <c r="M62">
        <f>COUNTIF('Compra 4-10-22'!$A$2:$A$16,A62)</f>
        <v>0</v>
      </c>
    </row>
    <row r="63" spans="1:13" x14ac:dyDescent="0.25">
      <c r="A63" t="s">
        <v>973</v>
      </c>
      <c r="B63">
        <f>_xlfn.XLOOKUP($A63,Todos!$G:$G,Todos!A:A,"No disponible",0,1)</f>
        <v>1990</v>
      </c>
      <c r="C63" s="2" t="str">
        <f>HYPERLINK(_xlfn.XLOOKUP($A63,Todos!$G:$G,Todos!L:L,"No disponible",0),_xlfn.XLOOKUP($A63,Todos!$G:$G,Todos!B:B,"No disponible",0))</f>
        <v>Nelson Piquet</v>
      </c>
      <c r="D63" t="str">
        <f>_xlfn.XLOOKUP($A63,Todos!$G:$G,Todos!C:C,"No disponible",0)</f>
        <v>Benetton Formula Ltd</v>
      </c>
      <c r="E63" t="str">
        <f>_xlfn.XLOOKUP($A63,Todos!$G:$G,Todos!D:D,"No disponible",0)</f>
        <v>Benetton Ford B190</v>
      </c>
      <c r="F63" t="str">
        <f>_xlfn.XLOOKUP($A63,Todos!$G:$G,Todos!E:E,"No disponible",0)</f>
        <v>Formula 1</v>
      </c>
      <c r="G63" t="str">
        <f>_xlfn.XLOOKUP($A63,Todos!$G:$G,Todos!J:J,"No disponible",0)</f>
        <v>Altaya</v>
      </c>
      <c r="H63" t="str">
        <f>_xlfn.XLOOKUP($A63,Todos!$G:$G,Todos!K:K,"No disponible",0)</f>
        <v>1:43</v>
      </c>
      <c r="I63">
        <f>_xlfn.XLOOKUP($A63,Todos!$G:$G,Todos!H:H,"No disponible",0)</f>
        <v>17.96</v>
      </c>
      <c r="J63" t="str">
        <f>_xlfn.XLOOKUP($A63,Todos!$G:$G,Todos!I:I,"No disponible",0)</f>
        <v>eur</v>
      </c>
      <c r="K63">
        <f>COUNTIF(A:A,A63)</f>
        <v>1</v>
      </c>
      <c r="L63">
        <f>COUNTIF(Campeones!$A$2:$A$22,A63)</f>
        <v>0</v>
      </c>
      <c r="M63">
        <f>COUNTIF('Compra 4-10-22'!$A$2:$A$16,A63)</f>
        <v>0</v>
      </c>
    </row>
    <row r="64" spans="1:13" x14ac:dyDescent="0.25">
      <c r="A64" t="s">
        <v>991</v>
      </c>
      <c r="B64">
        <f>_xlfn.XLOOKUP($A64,Todos!$G:$G,Todos!A:A,"No disponible",0,1)</f>
        <v>1991</v>
      </c>
      <c r="C64" s="2" t="str">
        <f>HYPERLINK(_xlfn.XLOOKUP($A64,Todos!$G:$G,Todos!L:L,"No disponible",0),_xlfn.XLOOKUP($A64,Todos!$G:$G,Todos!B:B,"No disponible",0))</f>
        <v>Michael Schumacher</v>
      </c>
      <c r="D64" t="str">
        <f>_xlfn.XLOOKUP($A64,Todos!$G:$G,Todos!C:C,"No disponible",0)</f>
        <v>Team 7Up Jordan</v>
      </c>
      <c r="E64" t="str">
        <f>_xlfn.XLOOKUP($A64,Todos!$G:$G,Todos!D:D,"No disponible",0)</f>
        <v>Jordan 191</v>
      </c>
      <c r="F64" t="str">
        <f>_xlfn.XLOOKUP($A64,Todos!$G:$G,Todos!E:E,"No disponible",0)</f>
        <v>Formula 1</v>
      </c>
      <c r="G64" t="str">
        <f>_xlfn.XLOOKUP($A64,Todos!$G:$G,Todos!J:J,"No disponible",0)</f>
        <v>Ixo</v>
      </c>
      <c r="H64" t="str">
        <f>_xlfn.XLOOKUP($A64,Todos!$G:$G,Todos!K:K,"No disponible",0)</f>
        <v>1:43</v>
      </c>
      <c r="I64">
        <f>_xlfn.XLOOKUP($A64,Todos!$G:$G,Todos!H:H,"No disponible",0)</f>
        <v>49.95</v>
      </c>
      <c r="J64" t="str">
        <f>_xlfn.XLOOKUP($A64,Todos!$G:$G,Todos!I:I,"No disponible",0)</f>
        <v>eur</v>
      </c>
      <c r="K64">
        <f>COUNTIF(A:A,A64)</f>
        <v>1</v>
      </c>
      <c r="L64">
        <f>COUNTIF(Campeones!$A$2:$A$22,A64)</f>
        <v>0</v>
      </c>
      <c r="M64">
        <f>COUNTIF('Compra 4-10-22'!$A$2:$A$16,A64)</f>
        <v>0</v>
      </c>
    </row>
    <row r="65" spans="1:13" x14ac:dyDescent="0.25">
      <c r="A65" t="s">
        <v>1010</v>
      </c>
      <c r="B65">
        <f>_xlfn.XLOOKUP($A65,Todos!$G:$G,Todos!A:A,"No disponible",0,1)</f>
        <v>1991</v>
      </c>
      <c r="C65" s="2" t="str">
        <f>HYPERLINK(_xlfn.XLOOKUP($A65,Todos!$G:$G,Todos!L:L,"No disponible",0),_xlfn.XLOOKUP($A65,Todos!$G:$G,Todos!B:B,"No disponible",0))</f>
        <v>Alain Prost</v>
      </c>
      <c r="D65" t="str">
        <f>_xlfn.XLOOKUP($A65,Todos!$G:$G,Todos!C:C,"No disponible",0)</f>
        <v>Scuderia Ferrari SpA</v>
      </c>
      <c r="E65" t="str">
        <f>_xlfn.XLOOKUP($A65,Todos!$G:$G,Todos!D:D,"No disponible",0)</f>
        <v>Ferrari 642</v>
      </c>
      <c r="F65" t="str">
        <f>_xlfn.XLOOKUP($A65,Todos!$G:$G,Todos!E:E,"No disponible",0)</f>
        <v>Formula 1</v>
      </c>
      <c r="G65" t="str">
        <f>_xlfn.XLOOKUP($A65,Todos!$G:$G,Todos!J:J,"No disponible",0)</f>
        <v>GP Replicas</v>
      </c>
      <c r="H65" t="str">
        <f>_xlfn.XLOOKUP($A65,Todos!$G:$G,Todos!K:K,"No disponible",0)</f>
        <v>1:43</v>
      </c>
      <c r="I65">
        <f>_xlfn.XLOOKUP($A65,Todos!$G:$G,Todos!H:H,"No disponible",0)</f>
        <v>89.96</v>
      </c>
      <c r="J65" t="str">
        <f>_xlfn.XLOOKUP($A65,Todos!$G:$G,Todos!I:I,"No disponible",0)</f>
        <v>eur</v>
      </c>
      <c r="K65">
        <f>COUNTIF(A:A,A65)</f>
        <v>1</v>
      </c>
      <c r="L65">
        <f>COUNTIF(Campeones!$A$2:$A$22,A65)</f>
        <v>0</v>
      </c>
      <c r="M65">
        <f>COUNTIF('Compra 4-10-22'!$A$2:$A$16,A65)</f>
        <v>0</v>
      </c>
    </row>
    <row r="66" spans="1:13" x14ac:dyDescent="0.25">
      <c r="A66" t="s">
        <v>1012</v>
      </c>
      <c r="B66">
        <f>_xlfn.XLOOKUP($A66,Todos!$G:$G,Todos!A:A,"No disponible",0,1)</f>
        <v>1991</v>
      </c>
      <c r="C66" s="2" t="str">
        <f>HYPERLINK(_xlfn.XLOOKUP($A66,Todos!$G:$G,Todos!L:L,"No disponible",0),_xlfn.XLOOKUP($A66,Todos!$G:$G,Todos!B:B,"No disponible",0))</f>
        <v>Jean Alesi</v>
      </c>
      <c r="D66" t="str">
        <f>_xlfn.XLOOKUP($A66,Todos!$G:$G,Todos!C:C,"No disponible",0)</f>
        <v>Scuderia Ferrari SpA SEFAC</v>
      </c>
      <c r="E66" t="str">
        <f>_xlfn.XLOOKUP($A66,Todos!$G:$G,Todos!D:D,"No disponible",0)</f>
        <v>Ferrari 642</v>
      </c>
      <c r="F66" t="str">
        <f>_xlfn.XLOOKUP($A66,Todos!$G:$G,Todos!E:E,"No disponible",0)</f>
        <v>Formula 1</v>
      </c>
      <c r="G66" t="str">
        <f>_xlfn.XLOOKUP($A66,Todos!$G:$G,Todos!J:J,"No disponible",0)</f>
        <v>GP Replicas</v>
      </c>
      <c r="H66" t="str">
        <f>_xlfn.XLOOKUP($A66,Todos!$G:$G,Todos!K:K,"No disponible",0)</f>
        <v>1:43</v>
      </c>
      <c r="I66">
        <f>_xlfn.XLOOKUP($A66,Todos!$G:$G,Todos!H:H,"No disponible",0)</f>
        <v>89.96</v>
      </c>
      <c r="J66" t="str">
        <f>_xlfn.XLOOKUP($A66,Todos!$G:$G,Todos!I:I,"No disponible",0)</f>
        <v>eur</v>
      </c>
      <c r="K66">
        <f>COUNTIF(A:A,A66)</f>
        <v>1</v>
      </c>
      <c r="L66">
        <f>COUNTIF(Campeones!$A$2:$A$22,A66)</f>
        <v>0</v>
      </c>
      <c r="M66">
        <f>COUNTIF('Compra 4-10-22'!$A$2:$A$16,A66)</f>
        <v>0</v>
      </c>
    </row>
    <row r="67" spans="1:13" x14ac:dyDescent="0.25">
      <c r="A67" t="s">
        <v>1016</v>
      </c>
      <c r="B67">
        <f>_xlfn.XLOOKUP($A67,Todos!$G:$G,Todos!A:A,"No disponible",0,1)</f>
        <v>1992</v>
      </c>
      <c r="C67" s="2" t="str">
        <f>HYPERLINK(_xlfn.XLOOKUP($A67,Todos!$G:$G,Todos!L:L,"No disponible",0),_xlfn.XLOOKUP($A67,Todos!$G:$G,Todos!B:B,"No disponible",0))</f>
        <v>Ayrton Senna</v>
      </c>
      <c r="D67" t="str">
        <f>_xlfn.XLOOKUP($A67,Todos!$G:$G,Todos!C:C,"No disponible",0)</f>
        <v>Honda Marlboro McLaren</v>
      </c>
      <c r="E67" t="str">
        <f>_xlfn.XLOOKUP($A67,Todos!$G:$G,Todos!D:D,"No disponible",0)</f>
        <v>McLaren MP4/7</v>
      </c>
      <c r="F67" t="str">
        <f>_xlfn.XLOOKUP($A67,Todos!$G:$G,Todos!E:E,"No disponible",0)</f>
        <v>Formula 1</v>
      </c>
      <c r="G67" t="str">
        <f>_xlfn.XLOOKUP($A67,Todos!$G:$G,Todos!J:J,"No disponible",0)</f>
        <v>Altaya</v>
      </c>
      <c r="H67" t="str">
        <f>_xlfn.XLOOKUP($A67,Todos!$G:$G,Todos!K:K,"No disponible",0)</f>
        <v>1:43</v>
      </c>
      <c r="I67">
        <f>_xlfn.XLOOKUP($A67,Todos!$G:$G,Todos!H:H,"No disponible",0)</f>
        <v>17.96</v>
      </c>
      <c r="J67" t="str">
        <f>_xlfn.XLOOKUP($A67,Todos!$G:$G,Todos!I:I,"No disponible",0)</f>
        <v>eur</v>
      </c>
      <c r="K67">
        <f>COUNTIF(A:A,A67)</f>
        <v>1</v>
      </c>
      <c r="L67">
        <f>COUNTIF(Campeones!$A$2:$A$22,A67)</f>
        <v>0</v>
      </c>
      <c r="M67">
        <f>COUNTIF('Compra 4-10-22'!$A$2:$A$16,A67)</f>
        <v>0</v>
      </c>
    </row>
    <row r="68" spans="1:13" x14ac:dyDescent="0.25">
      <c r="A68" t="s">
        <v>1020</v>
      </c>
      <c r="B68">
        <f>_xlfn.XLOOKUP($A68,Todos!$G:$G,Todos!A:A,"No disponible",0,1)</f>
        <v>1992</v>
      </c>
      <c r="C68" s="2" t="str">
        <f>HYPERLINK(_xlfn.XLOOKUP($A68,Todos!$G:$G,Todos!L:L,"No disponible",0),_xlfn.XLOOKUP($A68,Todos!$G:$G,Todos!B:B,"No disponible",0))</f>
        <v>Ivan Capelli</v>
      </c>
      <c r="D68" t="str">
        <f>_xlfn.XLOOKUP($A68,Todos!$G:$G,Todos!C:C,"No disponible",0)</f>
        <v>Scuderia Ferrari SpA</v>
      </c>
      <c r="E68" t="str">
        <f>_xlfn.XLOOKUP($A68,Todos!$G:$G,Todos!D:D,"No disponible",0)</f>
        <v>Ferrari F92A</v>
      </c>
      <c r="F68" t="str">
        <f>_xlfn.XLOOKUP($A68,Todos!$G:$G,Todos!E:E,"No disponible",0)</f>
        <v>Formula 1</v>
      </c>
      <c r="G68" t="str">
        <f>_xlfn.XLOOKUP($A68,Todos!$G:$G,Todos!J:J,"No disponible",0)</f>
        <v>Altaya</v>
      </c>
      <c r="H68" t="str">
        <f>_xlfn.XLOOKUP($A68,Todos!$G:$G,Todos!K:K,"No disponible",0)</f>
        <v>1:43</v>
      </c>
      <c r="I68">
        <f>_xlfn.XLOOKUP($A68,Todos!$G:$G,Todos!H:H,"No disponible",0)</f>
        <v>17.96</v>
      </c>
      <c r="J68" t="str">
        <f>_xlfn.XLOOKUP($A68,Todos!$G:$G,Todos!I:I,"No disponible",0)</f>
        <v>eur</v>
      </c>
      <c r="K68">
        <f>COUNTIF(A:A,A68)</f>
        <v>1</v>
      </c>
      <c r="L68">
        <f>COUNTIF(Campeones!$A$2:$A$22,A68)</f>
        <v>0</v>
      </c>
      <c r="M68">
        <f>COUNTIF('Compra 4-10-22'!$A$2:$A$16,A68)</f>
        <v>0</v>
      </c>
    </row>
    <row r="69" spans="1:13" x14ac:dyDescent="0.25">
      <c r="A69" s="9" t="s">
        <v>1034</v>
      </c>
      <c r="B69">
        <f>_xlfn.XLOOKUP($A69,Todos!$G:$G,Todos!A:A,"No disponible",0,1)</f>
        <v>1993</v>
      </c>
      <c r="C69" s="2" t="str">
        <f>HYPERLINK(_xlfn.XLOOKUP($A69,Todos!$G:$G,Todos!L:L,"No disponible",0),_xlfn.XLOOKUP($A69,Todos!$G:$G,Todos!B:B,"No disponible",0))</f>
        <v>Ayrton Senna</v>
      </c>
      <c r="D69" t="str">
        <f>_xlfn.XLOOKUP($A69,Todos!$G:$G,Todos!C:C,"No disponible",0)</f>
        <v>Marlboro McLaren</v>
      </c>
      <c r="E69" t="str">
        <f>_xlfn.XLOOKUP($A69,Todos!$G:$G,Todos!D:D,"No disponible",0)</f>
        <v>McLaren MP4/8</v>
      </c>
      <c r="F69" t="str">
        <f>_xlfn.XLOOKUP($A69,Todos!$G:$G,Todos!E:E,"No disponible",0)</f>
        <v>Formula 1</v>
      </c>
      <c r="G69" t="str">
        <f>_xlfn.XLOOKUP($A69,Todos!$G:$G,Todos!J:J,"No disponible",0)</f>
        <v>Altaya</v>
      </c>
      <c r="H69" t="str">
        <f>_xlfn.XLOOKUP($A69,Todos!$G:$G,Todos!K:K,"No disponible",0)</f>
        <v>1:43</v>
      </c>
      <c r="I69">
        <f>_xlfn.XLOOKUP($A69,Todos!$G:$G,Todos!H:H,"No disponible",0)</f>
        <v>17.96</v>
      </c>
      <c r="J69" t="str">
        <f>_xlfn.XLOOKUP($A69,Todos!$G:$G,Todos!I:I,"No disponible",0)</f>
        <v>eur</v>
      </c>
      <c r="K69">
        <f>COUNTIF(A:A,A69)</f>
        <v>1</v>
      </c>
      <c r="L69">
        <f>COUNTIF(Campeones!$A$2:$A$22,A69)</f>
        <v>0</v>
      </c>
      <c r="M69">
        <f>COUNTIF('Compra 4-10-22'!$A$2:$A$16,A69)</f>
        <v>0</v>
      </c>
    </row>
    <row r="70" spans="1:13" x14ac:dyDescent="0.25">
      <c r="A70" t="s">
        <v>1056</v>
      </c>
      <c r="B70">
        <f>_xlfn.XLOOKUP($A70,Todos!$G:$G,Todos!A:A,"No disponible",0,1)</f>
        <v>1994</v>
      </c>
      <c r="C70" s="2" t="str">
        <f>HYPERLINK(_xlfn.XLOOKUP($A70,Todos!$G:$G,Todos!L:L,"No disponible",0),_xlfn.XLOOKUP($A70,Todos!$G:$G,Todos!B:B,"No disponible",0))</f>
        <v>Gerhard Berger</v>
      </c>
      <c r="D70" t="str">
        <f>_xlfn.XLOOKUP($A70,Todos!$G:$G,Todos!C:C,"No disponible",0)</f>
        <v>Scuderia Ferrari SpA</v>
      </c>
      <c r="E70" t="str">
        <f>_xlfn.XLOOKUP($A70,Todos!$G:$G,Todos!D:D,"No disponible",0)</f>
        <v>Ferrari 412T1</v>
      </c>
      <c r="F70" t="str">
        <f>_xlfn.XLOOKUP($A70,Todos!$G:$G,Todos!E:E,"No disponible",0)</f>
        <v>Formula 1</v>
      </c>
      <c r="G70" t="str">
        <f>_xlfn.XLOOKUP($A70,Todos!$G:$G,Todos!J:J,"No disponible",0)</f>
        <v>Altaya</v>
      </c>
      <c r="H70" t="str">
        <f>_xlfn.XLOOKUP($A70,Todos!$G:$G,Todos!K:K,"No disponible",0)</f>
        <v>1:43</v>
      </c>
      <c r="I70">
        <f>_xlfn.XLOOKUP($A70,Todos!$G:$G,Todos!H:H,"No disponible",0)</f>
        <v>11.65</v>
      </c>
      <c r="J70" t="str">
        <f>_xlfn.XLOOKUP($A70,Todos!$G:$G,Todos!I:I,"No disponible",0)</f>
        <v>eur</v>
      </c>
      <c r="K70">
        <f>COUNTIF(A:A,A70)</f>
        <v>1</v>
      </c>
      <c r="L70">
        <f>COUNTIF(Campeones!$A$2:$A$22,A70)</f>
        <v>0</v>
      </c>
      <c r="M70">
        <f>COUNTIF('Compra 4-10-22'!$A$2:$A$16,A70)</f>
        <v>0</v>
      </c>
    </row>
    <row r="71" spans="1:13" x14ac:dyDescent="0.25">
      <c r="A71" t="s">
        <v>1066</v>
      </c>
      <c r="B71">
        <f>_xlfn.XLOOKUP($A71,Todos!$G:$G,Todos!A:A,"No disponible",0,1)</f>
        <v>1994</v>
      </c>
      <c r="C71" s="2" t="str">
        <f>HYPERLINK(_xlfn.XLOOKUP($A71,Todos!$G:$G,Todos!L:L,"No disponible",0),_xlfn.XLOOKUP($A71,Todos!$G:$G,Todos!B:B,"No disponible",0))</f>
        <v>Ayrton Senna</v>
      </c>
      <c r="D71" t="str">
        <f>_xlfn.XLOOKUP($A71,Todos!$G:$G,Todos!C:C,"No disponible",0)</f>
        <v>Rothmans Williams Renault</v>
      </c>
      <c r="E71" t="str">
        <f>_xlfn.XLOOKUP($A71,Todos!$G:$G,Todos!D:D,"No disponible",0)</f>
        <v>Williams FW16</v>
      </c>
      <c r="F71" t="str">
        <f>_xlfn.XLOOKUP($A71,Todos!$G:$G,Todos!E:E,"No disponible",0)</f>
        <v>Formula 1</v>
      </c>
      <c r="G71" t="str">
        <f>_xlfn.XLOOKUP($A71,Todos!$G:$G,Todos!J:J,"No disponible",0)</f>
        <v>Altaya</v>
      </c>
      <c r="H71" t="str">
        <f>_xlfn.XLOOKUP($A71,Todos!$G:$G,Todos!K:K,"No disponible",0)</f>
        <v>1:43</v>
      </c>
      <c r="I71">
        <f>_xlfn.XLOOKUP($A71,Todos!$G:$G,Todos!H:H,"No disponible",0)</f>
        <v>17.96</v>
      </c>
      <c r="J71" t="str">
        <f>_xlfn.XLOOKUP($A71,Todos!$G:$G,Todos!I:I,"No disponible",0)</f>
        <v>eur</v>
      </c>
      <c r="K71">
        <f>COUNTIF(A:A,A71)</f>
        <v>1</v>
      </c>
      <c r="L71">
        <f>COUNTIF(Campeones!$A$2:$A$22,A71)</f>
        <v>0</v>
      </c>
      <c r="M71">
        <f>COUNTIF('Compra 4-10-22'!$A$2:$A$16,A71)</f>
        <v>0</v>
      </c>
    </row>
    <row r="72" spans="1:13" x14ac:dyDescent="0.25">
      <c r="A72" t="s">
        <v>1085</v>
      </c>
      <c r="B72">
        <f>_xlfn.XLOOKUP($A72,Todos!$G:$G,Todos!A:A,"No disponible",0,1)</f>
        <v>1995</v>
      </c>
      <c r="C72" s="2" t="str">
        <f>HYPERLINK(_xlfn.XLOOKUP($A72,Todos!$G:$G,Todos!L:L,"No disponible",0),_xlfn.XLOOKUP($A72,Todos!$G:$G,Todos!B:B,"No disponible",0))</f>
        <v>Jean Alesi</v>
      </c>
      <c r="D72" t="str">
        <f>_xlfn.XLOOKUP($A72,Todos!$G:$G,Todos!C:C,"No disponible",0)</f>
        <v>Scuderia Ferrari SpA</v>
      </c>
      <c r="E72" t="str">
        <f>_xlfn.XLOOKUP($A72,Todos!$G:$G,Todos!D:D,"No disponible",0)</f>
        <v>Ferrari 412T2</v>
      </c>
      <c r="F72" t="str">
        <f>_xlfn.XLOOKUP($A72,Todos!$G:$G,Todos!E:E,"No disponible",0)</f>
        <v>Formula 1</v>
      </c>
      <c r="G72" t="str">
        <f>_xlfn.XLOOKUP($A72,Todos!$G:$G,Todos!J:J,"No disponible",0)</f>
        <v>Altaya</v>
      </c>
      <c r="H72" t="str">
        <f>_xlfn.XLOOKUP($A72,Todos!$G:$G,Todos!K:K,"No disponible",0)</f>
        <v>1:43</v>
      </c>
      <c r="I72">
        <f>_xlfn.XLOOKUP($A72,Todos!$G:$G,Todos!H:H,"No disponible",0)</f>
        <v>11.65</v>
      </c>
      <c r="J72" t="str">
        <f>_xlfn.XLOOKUP($A72,Todos!$G:$G,Todos!I:I,"No disponible",0)</f>
        <v>eur</v>
      </c>
      <c r="K72">
        <f>COUNTIF(A:A,A72)</f>
        <v>1</v>
      </c>
      <c r="L72">
        <f>COUNTIF(Campeones!$A$2:$A$22,A72)</f>
        <v>0</v>
      </c>
      <c r="M72">
        <f>COUNTIF('Compra 4-10-22'!$A$2:$A$16,A72)</f>
        <v>0</v>
      </c>
    </row>
    <row r="73" spans="1:13" x14ac:dyDescent="0.25">
      <c r="A73" t="s">
        <v>1088</v>
      </c>
      <c r="B73">
        <f>_xlfn.XLOOKUP($A73,Todos!$G:$G,Todos!A:A,"No disponible",0,1)</f>
        <v>1995</v>
      </c>
      <c r="C73" s="2" t="str">
        <f>HYPERLINK(_xlfn.XLOOKUP($A73,Todos!$G:$G,Todos!L:L,"No disponible",0),_xlfn.XLOOKUP($A73,Todos!$G:$G,Todos!B:B,"No disponible",0))</f>
        <v>Michael Schumacher</v>
      </c>
      <c r="D73" t="str">
        <f>_xlfn.XLOOKUP($A73,Todos!$G:$G,Todos!C:C,"No disponible",0)</f>
        <v>Scuderia Ferrari SpA</v>
      </c>
      <c r="E73" t="str">
        <f>_xlfn.XLOOKUP($A73,Todos!$G:$G,Todos!D:D,"No disponible",0)</f>
        <v>Ferrari 412 T2</v>
      </c>
      <c r="F73" t="str">
        <f>_xlfn.XLOOKUP($A73,Todos!$G:$G,Todos!E:E,"No disponible",0)</f>
        <v>Formula 1</v>
      </c>
      <c r="G73" t="str">
        <f>_xlfn.XLOOKUP($A73,Todos!$G:$G,Todos!J:J,"No disponible",0)</f>
        <v>Ixo</v>
      </c>
      <c r="H73" t="str">
        <f>_xlfn.XLOOKUP($A73,Todos!$G:$G,Todos!K:K,"No disponible",0)</f>
        <v>1:43</v>
      </c>
      <c r="I73">
        <f>_xlfn.XLOOKUP($A73,Todos!$G:$G,Todos!H:H,"No disponible",0)</f>
        <v>49.95</v>
      </c>
      <c r="J73" t="str">
        <f>_xlfn.XLOOKUP($A73,Todos!$G:$G,Todos!I:I,"No disponible",0)</f>
        <v>eur</v>
      </c>
      <c r="K73">
        <f>COUNTIF(A:A,A73)</f>
        <v>1</v>
      </c>
      <c r="L73">
        <f>COUNTIF(Campeones!$A$2:$A$22,A73)</f>
        <v>0</v>
      </c>
      <c r="M73">
        <f>COUNTIF('Compra 4-10-22'!$A$2:$A$16,A73)</f>
        <v>0</v>
      </c>
    </row>
    <row r="74" spans="1:13" x14ac:dyDescent="0.25">
      <c r="A74" t="s">
        <v>1103</v>
      </c>
      <c r="B74">
        <f>_xlfn.XLOOKUP($A74,Todos!$G:$G,Todos!A:A,"No disponible",0,1)</f>
        <v>1997</v>
      </c>
      <c r="C74" s="2" t="str">
        <f>HYPERLINK(_xlfn.XLOOKUP($A74,Todos!$G:$G,Todos!L:L,"No disponible",0),_xlfn.XLOOKUP($A74,Todos!$G:$G,Todos!B:B,"No disponible",0))</f>
        <v xml:space="preserve">Eddie Irvine </v>
      </c>
      <c r="D74" t="str">
        <f>_xlfn.XLOOKUP($A74,Todos!$G:$G,Todos!C:C,"No disponible",0)</f>
        <v>Scuderia Ferrari Marlboro</v>
      </c>
      <c r="E74" t="str">
        <f>_xlfn.XLOOKUP($A74,Todos!$G:$G,Todos!D:D,"No disponible",0)</f>
        <v>Ferrari F310B</v>
      </c>
      <c r="F74" t="str">
        <f>_xlfn.XLOOKUP($A74,Todos!$G:$G,Todos!E:E,"No disponible",0)</f>
        <v>Formula 1</v>
      </c>
      <c r="G74" t="str">
        <f>_xlfn.XLOOKUP($A74,Todos!$G:$G,Todos!J:J,"No disponible",0)</f>
        <v>Altaya</v>
      </c>
      <c r="H74" t="str">
        <f>_xlfn.XLOOKUP($A74,Todos!$G:$G,Todos!K:K,"No disponible",0)</f>
        <v>1:43</v>
      </c>
      <c r="I74">
        <f>_xlfn.XLOOKUP($A74,Todos!$G:$G,Todos!H:H,"No disponible",0)</f>
        <v>11.65</v>
      </c>
      <c r="J74" t="str">
        <f>_xlfn.XLOOKUP($A74,Todos!$G:$G,Todos!I:I,"No disponible",0)</f>
        <v>eur</v>
      </c>
      <c r="K74">
        <f>COUNTIF(A:A,A74)</f>
        <v>1</v>
      </c>
      <c r="L74">
        <f>COUNTIF(Campeones!$A$2:$A$22,A74)</f>
        <v>0</v>
      </c>
      <c r="M74">
        <f>COUNTIF('Compra 4-10-22'!$A$2:$A$16,A74)</f>
        <v>0</v>
      </c>
    </row>
    <row r="75" spans="1:13" x14ac:dyDescent="0.25">
      <c r="A75" t="s">
        <v>1109</v>
      </c>
      <c r="B75">
        <f>_xlfn.XLOOKUP($A75,Todos!$G:$G,Todos!A:A,"No disponible",0,1)</f>
        <v>1998</v>
      </c>
      <c r="C75" s="2" t="str">
        <f>HYPERLINK(_xlfn.XLOOKUP($A75,Todos!$G:$G,Todos!L:L,"No disponible",0),_xlfn.XLOOKUP($A75,Todos!$G:$G,Todos!B:B,"No disponible",0))</f>
        <v>Michael Schumacher</v>
      </c>
      <c r="D75" t="str">
        <f>_xlfn.XLOOKUP($A75,Todos!$G:$G,Todos!C:C,"No disponible",0)</f>
        <v>Scuderia Ferrari Marlboro</v>
      </c>
      <c r="E75" t="str">
        <f>_xlfn.XLOOKUP($A75,Todos!$G:$G,Todos!D:D,"No disponible",0)</f>
        <v>Ferrari F300</v>
      </c>
      <c r="F75" t="str">
        <f>_xlfn.XLOOKUP($A75,Todos!$G:$G,Todos!E:E,"No disponible",0)</f>
        <v>Formula 1</v>
      </c>
      <c r="G75" t="str">
        <f>_xlfn.XLOOKUP($A75,Todos!$G:$G,Todos!J:J,"No disponible",0)</f>
        <v>Altaya</v>
      </c>
      <c r="H75" t="str">
        <f>_xlfn.XLOOKUP($A75,Todos!$G:$G,Todos!K:K,"No disponible",0)</f>
        <v>1:43</v>
      </c>
      <c r="I75">
        <f>_xlfn.XLOOKUP($A75,Todos!$G:$G,Todos!H:H,"No disponible",0)</f>
        <v>13.45</v>
      </c>
      <c r="J75" t="str">
        <f>_xlfn.XLOOKUP($A75,Todos!$G:$G,Todos!I:I,"No disponible",0)</f>
        <v>eur</v>
      </c>
      <c r="K75">
        <f>COUNTIF(A:A,A75)</f>
        <v>1</v>
      </c>
      <c r="L75">
        <f>COUNTIF(Campeones!$A$2:$A$22,A75)</f>
        <v>0</v>
      </c>
      <c r="M75">
        <f>COUNTIF('Compra 4-10-22'!$A$2:$A$16,A75)</f>
        <v>0</v>
      </c>
    </row>
    <row r="76" spans="1:13" x14ac:dyDescent="0.25">
      <c r="A76" s="6" t="s">
        <v>1114</v>
      </c>
      <c r="B76">
        <f>_xlfn.XLOOKUP($A76,Todos!$G:$G,Todos!A:A,"No disponible",0,1)</f>
        <v>1998</v>
      </c>
      <c r="C76" s="2" t="str">
        <f>HYPERLINK(_xlfn.XLOOKUP($A76,Todos!$G:$G,Todos!L:L,"No disponible",0),_xlfn.XLOOKUP($A76,Todos!$G:$G,Todos!B:B,"No disponible",0))</f>
        <v>Mika Häkkinen</v>
      </c>
      <c r="D76" t="str">
        <f>_xlfn.XLOOKUP($A76,Todos!$G:$G,Todos!C:C,"No disponible",0)</f>
        <v>West McLaren Mercedes</v>
      </c>
      <c r="E76" t="str">
        <f>_xlfn.XLOOKUP($A76,Todos!$G:$G,Todos!D:D,"No disponible",0)</f>
        <v>McLaren Mercedes MP4/13</v>
      </c>
      <c r="F76" t="str">
        <f>_xlfn.XLOOKUP($A76,Todos!$G:$G,Todos!E:E,"No disponible",0)</f>
        <v>Formula 1</v>
      </c>
      <c r="G76" t="str">
        <f>_xlfn.XLOOKUP($A76,Todos!$G:$G,Todos!J:J,"No disponible",0)</f>
        <v>Minichamps</v>
      </c>
      <c r="H76" t="str">
        <f>_xlfn.XLOOKUP($A76,Todos!$G:$G,Todos!K:K,"No disponible",0)</f>
        <v>1:43</v>
      </c>
      <c r="I76">
        <f>_xlfn.XLOOKUP($A76,Todos!$G:$G,Todos!H:H,"No disponible",0)</f>
        <v>80.95</v>
      </c>
      <c r="J76" t="str">
        <f>_xlfn.XLOOKUP($A76,Todos!$G:$G,Todos!I:I,"No disponible",0)</f>
        <v>eur</v>
      </c>
      <c r="K76">
        <f>COUNTIF(A:A,A76)</f>
        <v>1</v>
      </c>
      <c r="L76">
        <f>COUNTIF(Campeones!$A$2:$A$22,A76)</f>
        <v>1</v>
      </c>
      <c r="M76">
        <f>COUNTIF('Compra 4-10-22'!$A$2:$A$16,A76)</f>
        <v>0</v>
      </c>
    </row>
    <row r="77" spans="1:13" x14ac:dyDescent="0.25">
      <c r="A77" t="s">
        <v>1129</v>
      </c>
      <c r="B77">
        <f>_xlfn.XLOOKUP($A77,Todos!$G:$G,Todos!A:A,"No disponible",0,1)</f>
        <v>2000</v>
      </c>
      <c r="C77" s="2" t="str">
        <f>HYPERLINK(_xlfn.XLOOKUP($A77,Todos!$G:$G,Todos!L:L,"No disponible",0),_xlfn.XLOOKUP($A77,Todos!$G:$G,Todos!B:B,"No disponible",0))</f>
        <v>Ricardo Zonta</v>
      </c>
      <c r="D77" t="str">
        <f>_xlfn.XLOOKUP($A77,Todos!$G:$G,Todos!C:C,"No disponible",0)</f>
        <v>Lucky Strike Reynard BAR Honda</v>
      </c>
      <c r="E77" t="str">
        <f>_xlfn.XLOOKUP($A77,Todos!$G:$G,Todos!D:D,"No disponible",0)</f>
        <v xml:space="preserve">BAR 002 </v>
      </c>
      <c r="F77" t="str">
        <f>_xlfn.XLOOKUP($A77,Todos!$G:$G,Todos!E:E,"No disponible",0)</f>
        <v>Formula 1</v>
      </c>
      <c r="G77" t="str">
        <f>_xlfn.XLOOKUP($A77,Todos!$G:$G,Todos!J:J,"No disponible",0)</f>
        <v>Altaya</v>
      </c>
      <c r="H77" t="str">
        <f>_xlfn.XLOOKUP($A77,Todos!$G:$G,Todos!K:K,"No disponible",0)</f>
        <v>1:43</v>
      </c>
      <c r="I77">
        <f>_xlfn.XLOOKUP($A77,Todos!$G:$G,Todos!H:H,"No disponible",0)</f>
        <v>7.16</v>
      </c>
      <c r="J77" t="str">
        <f>_xlfn.XLOOKUP($A77,Todos!$G:$G,Todos!I:I,"No disponible",0)</f>
        <v>eur</v>
      </c>
      <c r="K77">
        <f>COUNTIF(A:A,A77)</f>
        <v>1</v>
      </c>
      <c r="L77">
        <f>COUNTIF(Campeones!$A$2:$A$22,A77)</f>
        <v>0</v>
      </c>
      <c r="M77">
        <f>COUNTIF('Compra 4-10-22'!$A$2:$A$16,A77)</f>
        <v>0</v>
      </c>
    </row>
    <row r="78" spans="1:13" x14ac:dyDescent="0.25">
      <c r="A78" t="s">
        <v>1124</v>
      </c>
      <c r="B78">
        <f>_xlfn.XLOOKUP($A78,Todos!$G:$G,Todos!A:A,"No disponible",0,1)</f>
        <v>2000</v>
      </c>
      <c r="C78" s="2" t="str">
        <f>HYPERLINK(_xlfn.XLOOKUP($A78,Todos!$G:$G,Todos!L:L,"No disponible",0),_xlfn.XLOOKUP($A78,Todos!$G:$G,Todos!B:B,"No disponible",0))</f>
        <v>Jacques Villeneuve</v>
      </c>
      <c r="D78" t="str">
        <f>_xlfn.XLOOKUP($A78,Todos!$G:$G,Todos!C:C,"No disponible",0)</f>
        <v>Lucky Strike Reynard BAR Honda</v>
      </c>
      <c r="E78" t="str">
        <f>_xlfn.XLOOKUP($A78,Todos!$G:$G,Todos!D:D,"No disponible",0)</f>
        <v>BAR 002</v>
      </c>
      <c r="F78" t="str">
        <f>_xlfn.XLOOKUP($A78,Todos!$G:$G,Todos!E:E,"No disponible",0)</f>
        <v>Formula 1</v>
      </c>
      <c r="G78" t="str">
        <f>_xlfn.XLOOKUP($A78,Todos!$G:$G,Todos!J:J,"No disponible",0)</f>
        <v>Altaya</v>
      </c>
      <c r="H78" t="str">
        <f>_xlfn.XLOOKUP($A78,Todos!$G:$G,Todos!K:K,"No disponible",0)</f>
        <v>1:43</v>
      </c>
      <c r="I78">
        <f>_xlfn.XLOOKUP($A78,Todos!$G:$G,Todos!H:H,"No disponible",0)</f>
        <v>17.96</v>
      </c>
      <c r="J78" t="str">
        <f>_xlfn.XLOOKUP($A78,Todos!$G:$G,Todos!I:I,"No disponible",0)</f>
        <v>eur</v>
      </c>
      <c r="K78">
        <f>COUNTIF(A:A,A78)</f>
        <v>1</v>
      </c>
      <c r="L78">
        <f>COUNTIF(Campeones!$A$2:$A$22,A78)</f>
        <v>0</v>
      </c>
      <c r="M78">
        <f>COUNTIF('Compra 4-10-22'!$A$2:$A$16,A78)</f>
        <v>0</v>
      </c>
    </row>
    <row r="79" spans="1:13" x14ac:dyDescent="0.25">
      <c r="A79" t="s">
        <v>1145</v>
      </c>
      <c r="B79">
        <f>_xlfn.XLOOKUP($A79,Todos!$G:$G,Todos!A:A,"No disponible",0,1)</f>
        <v>2001</v>
      </c>
      <c r="C79" s="2" t="str">
        <f>HYPERLINK(_xlfn.XLOOKUP($A79,Todos!$G:$G,Todos!L:L,"No disponible",0),_xlfn.XLOOKUP($A79,Todos!$G:$G,Todos!B:B,"No disponible",0))</f>
        <v>Luciano Burti</v>
      </c>
      <c r="D79" t="str">
        <f>_xlfn.XLOOKUP($A79,Todos!$G:$G,Todos!C:C,"No disponible",0)</f>
        <v>Jaguar Racing</v>
      </c>
      <c r="E79" t="str">
        <f>_xlfn.XLOOKUP($A79,Todos!$G:$G,Todos!D:D,"No disponible",0)</f>
        <v>Jaguar R2</v>
      </c>
      <c r="F79" t="str">
        <f>_xlfn.XLOOKUP($A79,Todos!$G:$G,Todos!E:E,"No disponible",0)</f>
        <v>Formula 1</v>
      </c>
      <c r="G79" t="str">
        <f>_xlfn.XLOOKUP($A79,Todos!$G:$G,Todos!J:J,"No disponible",0)</f>
        <v>Altaya</v>
      </c>
      <c r="H79" t="str">
        <f>_xlfn.XLOOKUP($A79,Todos!$G:$G,Todos!K:K,"No disponible",0)</f>
        <v>1:43</v>
      </c>
      <c r="I79">
        <f>_xlfn.XLOOKUP($A79,Todos!$G:$G,Todos!H:H,"No disponible",0)</f>
        <v>17.96</v>
      </c>
      <c r="J79" t="str">
        <f>_xlfn.XLOOKUP($A79,Todos!$G:$G,Todos!I:I,"No disponible",0)</f>
        <v>eur</v>
      </c>
      <c r="K79">
        <f>COUNTIF(A:A,A79)</f>
        <v>1</v>
      </c>
      <c r="L79">
        <f>COUNTIF(Campeones!$A$2:$A$22,A79)</f>
        <v>0</v>
      </c>
      <c r="M79">
        <f>COUNTIF('Compra 4-10-22'!$A$2:$A$16,A79)</f>
        <v>0</v>
      </c>
    </row>
    <row r="80" spans="1:13" x14ac:dyDescent="0.25">
      <c r="A80" t="s">
        <v>1168</v>
      </c>
      <c r="B80">
        <f>_xlfn.XLOOKUP($A80,Todos!$G:$G,Todos!A:A,"No disponible",0,1)</f>
        <v>2004</v>
      </c>
      <c r="C80" s="2" t="str">
        <f>HYPERLINK(_xlfn.XLOOKUP($A80,Todos!$G:$G,Todos!L:L,"No disponible",0),_xlfn.XLOOKUP($A80,Todos!$G:$G,Todos!B:B,"No disponible",0))</f>
        <v>Jarno Trulli</v>
      </c>
      <c r="D80" t="str">
        <f>_xlfn.XLOOKUP($A80,Todos!$G:$G,Todos!C:C,"No disponible",0)</f>
        <v>Mild Seven Renault F1 Team</v>
      </c>
      <c r="E80" t="str">
        <f>_xlfn.XLOOKUP($A80,Todos!$G:$G,Todos!D:D,"No disponible",0)</f>
        <v>Renault R24</v>
      </c>
      <c r="F80" t="str">
        <f>_xlfn.XLOOKUP($A80,Todos!$G:$G,Todos!E:E,"No disponible",0)</f>
        <v>Formula 1</v>
      </c>
      <c r="G80" t="str">
        <f>_xlfn.XLOOKUP($A80,Todos!$G:$G,Todos!J:J,"No disponible",0)</f>
        <v>Altaya</v>
      </c>
      <c r="H80" t="str">
        <f>_xlfn.XLOOKUP($A80,Todos!$G:$G,Todos!K:K,"No disponible",0)</f>
        <v>1:43</v>
      </c>
      <c r="I80">
        <f>_xlfn.XLOOKUP($A80,Todos!$G:$G,Todos!H:H,"No disponible",0)</f>
        <v>13.45</v>
      </c>
      <c r="J80" t="str">
        <f>_xlfn.XLOOKUP($A80,Todos!$G:$G,Todos!I:I,"No disponible",0)</f>
        <v>eur</v>
      </c>
      <c r="K80">
        <f>COUNTIF(A:A,A80)</f>
        <v>1</v>
      </c>
      <c r="L80">
        <f>COUNTIF(Campeones!$A$2:$A$22,A80)</f>
        <v>0</v>
      </c>
      <c r="M80">
        <f>COUNTIF('Compra 4-10-22'!$A$2:$A$16,A80)</f>
        <v>0</v>
      </c>
    </row>
    <row r="81" spans="1:13" x14ac:dyDescent="0.25">
      <c r="A81" t="s">
        <v>1173</v>
      </c>
      <c r="B81">
        <f>_xlfn.XLOOKUP($A81,Todos!$G:$G,Todos!A:A,"No disponible",0,1)</f>
        <v>2004</v>
      </c>
      <c r="C81" s="2" t="str">
        <f>HYPERLINK(_xlfn.XLOOKUP($A81,Todos!$G:$G,Todos!L:L,"No disponible",0),_xlfn.XLOOKUP($A81,Todos!$G:$G,Todos!B:B,"No disponible",0))</f>
        <v>Felipe Massa</v>
      </c>
      <c r="D81" t="str">
        <f>_xlfn.XLOOKUP($A81,Todos!$G:$G,Todos!C:C,"No disponible",0)</f>
        <v>Sauber Petronas</v>
      </c>
      <c r="E81" t="str">
        <f>_xlfn.XLOOKUP($A81,Todos!$G:$G,Todos!D:D,"No disponible",0)</f>
        <v>Sauber C23</v>
      </c>
      <c r="F81" t="str">
        <f>_xlfn.XLOOKUP($A81,Todos!$G:$G,Todos!E:E,"No disponible",0)</f>
        <v>Formula 1</v>
      </c>
      <c r="G81" t="str">
        <f>_xlfn.XLOOKUP($A81,Todos!$G:$G,Todos!J:J,"No disponible",0)</f>
        <v>Altaya</v>
      </c>
      <c r="H81" t="str">
        <f>_xlfn.XLOOKUP($A81,Todos!$G:$G,Todos!K:K,"No disponible",0)</f>
        <v>1:43</v>
      </c>
      <c r="I81">
        <f>_xlfn.XLOOKUP($A81,Todos!$G:$G,Todos!H:H,"No disponible",0)</f>
        <v>17.96</v>
      </c>
      <c r="J81" t="str">
        <f>_xlfn.XLOOKUP($A81,Todos!$G:$G,Todos!I:I,"No disponible",0)</f>
        <v>eur</v>
      </c>
      <c r="K81">
        <f>COUNTIF(A:A,A81)</f>
        <v>1</v>
      </c>
      <c r="L81">
        <f>COUNTIF(Campeones!$A$2:$A$22,A81)</f>
        <v>0</v>
      </c>
      <c r="M81">
        <f>COUNTIF('Compra 4-10-22'!$A$2:$A$16,A81)</f>
        <v>0</v>
      </c>
    </row>
    <row r="82" spans="1:13" x14ac:dyDescent="0.25">
      <c r="A82" t="s">
        <v>1170</v>
      </c>
      <c r="B82">
        <f>_xlfn.XLOOKUP($A82,Todos!$G:$G,Todos!A:A,"No disponible",0,1)</f>
        <v>2004</v>
      </c>
      <c r="C82" s="2" t="str">
        <f>HYPERLINK(_xlfn.XLOOKUP($A82,Todos!$G:$G,Todos!L:L,"No disponible",0),_xlfn.XLOOKUP($A82,Todos!$G:$G,Todos!B:B,"No disponible",0))</f>
        <v>Rubens Barrichello</v>
      </c>
      <c r="D82" t="str">
        <f>_xlfn.XLOOKUP($A82,Todos!$G:$G,Todos!C:C,"No disponible",0)</f>
        <v>Scuderia Ferrari Marlboro</v>
      </c>
      <c r="E82" t="str">
        <f>_xlfn.XLOOKUP($A82,Todos!$G:$G,Todos!D:D,"No disponible",0)</f>
        <v>Ferrari F2004</v>
      </c>
      <c r="F82" t="str">
        <f>_xlfn.XLOOKUP($A82,Todos!$G:$G,Todos!E:E,"No disponible",0)</f>
        <v>Formula 1</v>
      </c>
      <c r="G82" t="str">
        <f>_xlfn.XLOOKUP($A82,Todos!$G:$G,Todos!J:J,"No disponible",0)</f>
        <v>Altaya</v>
      </c>
      <c r="H82" t="str">
        <f>_xlfn.XLOOKUP($A82,Todos!$G:$G,Todos!K:K,"No disponible",0)</f>
        <v>1:43</v>
      </c>
      <c r="I82">
        <f>_xlfn.XLOOKUP($A82,Todos!$G:$G,Todos!H:H,"No disponible",0)</f>
        <v>17.96</v>
      </c>
      <c r="J82" t="str">
        <f>_xlfn.XLOOKUP($A82,Todos!$G:$G,Todos!I:I,"No disponible",0)</f>
        <v>eur</v>
      </c>
      <c r="K82">
        <f>COUNTIF(A:A,A82)</f>
        <v>1</v>
      </c>
      <c r="L82">
        <f>COUNTIF(Campeones!$A$2:$A$22,A82)</f>
        <v>0</v>
      </c>
      <c r="M82">
        <f>COUNTIF('Compra 4-10-22'!$A$2:$A$16,A82)</f>
        <v>0</v>
      </c>
    </row>
    <row r="83" spans="1:13" x14ac:dyDescent="0.25">
      <c r="A83" t="s">
        <v>1188</v>
      </c>
      <c r="B83">
        <f>_xlfn.XLOOKUP($A83,Todos!$G:$G,Todos!A:A,"No disponible",0,1)</f>
        <v>2005</v>
      </c>
      <c r="C83" s="2" t="str">
        <f>HYPERLINK(_xlfn.XLOOKUP($A83,Todos!$G:$G,Todos!L:L,"No disponible",0),_xlfn.XLOOKUP($A83,Todos!$G:$G,Todos!B:B,"No disponible",0))</f>
        <v>Rubens Barrichello</v>
      </c>
      <c r="D83" t="str">
        <f>_xlfn.XLOOKUP($A83,Todos!$G:$G,Todos!C:C,"No disponible",0)</f>
        <v>Scuderia Ferrari Marlboro</v>
      </c>
      <c r="E83" t="str">
        <f>_xlfn.XLOOKUP($A83,Todos!$G:$G,Todos!D:D,"No disponible",0)</f>
        <v>Ferrari F2005</v>
      </c>
      <c r="F83" t="str">
        <f>_xlfn.XLOOKUP($A83,Todos!$G:$G,Todos!E:E,"No disponible",0)</f>
        <v>Formula 1</v>
      </c>
      <c r="G83" t="str">
        <f>_xlfn.XLOOKUP($A83,Todos!$G:$G,Todos!J:J,"No disponible",0)</f>
        <v>Altaya</v>
      </c>
      <c r="H83" t="str">
        <f>_xlfn.XLOOKUP($A83,Todos!$G:$G,Todos!K:K,"No disponible",0)</f>
        <v>1:43</v>
      </c>
      <c r="I83">
        <f>_xlfn.XLOOKUP($A83,Todos!$G:$G,Todos!H:H,"No disponible",0)</f>
        <v>11.65</v>
      </c>
      <c r="J83" t="str">
        <f>_xlfn.XLOOKUP($A83,Todos!$G:$G,Todos!I:I,"No disponible",0)</f>
        <v>eur</v>
      </c>
      <c r="K83">
        <f>COUNTIF(A:A,A83)</f>
        <v>1</v>
      </c>
      <c r="L83">
        <f>COUNTIF(Campeones!$A$2:$A$22,A83)</f>
        <v>0</v>
      </c>
      <c r="M83">
        <f>COUNTIF('Compra 4-10-22'!$A$2:$A$16,A83)</f>
        <v>0</v>
      </c>
    </row>
    <row r="84" spans="1:13" x14ac:dyDescent="0.25">
      <c r="A84" t="s">
        <v>1186</v>
      </c>
      <c r="B84">
        <f>_xlfn.XLOOKUP($A84,Todos!$G:$G,Todos!A:A,"No disponible",0,1)</f>
        <v>2005</v>
      </c>
      <c r="C84" s="2" t="str">
        <f>HYPERLINK(_xlfn.XLOOKUP($A84,Todos!$G:$G,Todos!L:L,"No disponible",0),_xlfn.XLOOKUP($A84,Todos!$G:$G,Todos!B:B,"No disponible",0))</f>
        <v>Michael Schumacher</v>
      </c>
      <c r="D84" t="str">
        <f>_xlfn.XLOOKUP($A84,Todos!$G:$G,Todos!C:C,"No disponible",0)</f>
        <v>Scuderia Ferrari Marlboro</v>
      </c>
      <c r="E84" t="str">
        <f>_xlfn.XLOOKUP($A84,Todos!$G:$G,Todos!D:D,"No disponible",0)</f>
        <v>Ferrari F2005</v>
      </c>
      <c r="F84" t="str">
        <f>_xlfn.XLOOKUP($A84,Todos!$G:$G,Todos!E:E,"No disponible",0)</f>
        <v>Formula 1</v>
      </c>
      <c r="G84" t="str">
        <f>_xlfn.XLOOKUP($A84,Todos!$G:$G,Todos!J:J,"No disponible",0)</f>
        <v>Ixo</v>
      </c>
      <c r="H84" t="str">
        <f>_xlfn.XLOOKUP($A84,Todos!$G:$G,Todos!K:K,"No disponible",0)</f>
        <v>1:43</v>
      </c>
      <c r="I84">
        <f>_xlfn.XLOOKUP($A84,Todos!$G:$G,Todos!H:H,"No disponible",0)</f>
        <v>49.95</v>
      </c>
      <c r="J84" t="str">
        <f>_xlfn.XLOOKUP($A84,Todos!$G:$G,Todos!I:I,"No disponible",0)</f>
        <v>eur</v>
      </c>
      <c r="K84">
        <f>COUNTIF(A:A,A84)</f>
        <v>1</v>
      </c>
      <c r="L84">
        <f>COUNTIF(Campeones!$A$2:$A$22,A84)</f>
        <v>0</v>
      </c>
      <c r="M84">
        <f>COUNTIF('Compra 4-10-22'!$A$2:$A$16,A84)</f>
        <v>0</v>
      </c>
    </row>
    <row r="85" spans="1:13" x14ac:dyDescent="0.25">
      <c r="A85" t="s">
        <v>1193</v>
      </c>
      <c r="B85">
        <f>_xlfn.XLOOKUP($A85,Todos!$G:$G,Todos!A:A,"No disponible",0,1)</f>
        <v>2006</v>
      </c>
      <c r="C85" s="2" t="str">
        <f>HYPERLINK(_xlfn.XLOOKUP($A85,Todos!$G:$G,Todos!L:L,"No disponible",0),_xlfn.XLOOKUP($A85,Todos!$G:$G,Todos!B:B,"No disponible",0))</f>
        <v>Rubens Barrichello</v>
      </c>
      <c r="D85" t="str">
        <f>_xlfn.XLOOKUP($A85,Todos!$G:$G,Todos!C:C,"No disponible",0)</f>
        <v>Honda F1 Team</v>
      </c>
      <c r="E85" t="str">
        <f>_xlfn.XLOOKUP($A85,Todos!$G:$G,Todos!D:D,"No disponible",0)</f>
        <v>Honda RA106</v>
      </c>
      <c r="F85" t="str">
        <f>_xlfn.XLOOKUP($A85,Todos!$G:$G,Todos!E:E,"No disponible",0)</f>
        <v>Formula 1</v>
      </c>
      <c r="G85" t="str">
        <f>_xlfn.XLOOKUP($A85,Todos!$G:$G,Todos!J:J,"No disponible",0)</f>
        <v>Altaya</v>
      </c>
      <c r="H85" t="str">
        <f>_xlfn.XLOOKUP($A85,Todos!$G:$G,Todos!K:K,"No disponible",0)</f>
        <v>1:43</v>
      </c>
      <c r="I85">
        <f>_xlfn.XLOOKUP($A85,Todos!$G:$G,Todos!H:H,"No disponible",0)</f>
        <v>7.16</v>
      </c>
      <c r="J85" t="str">
        <f>_xlfn.XLOOKUP($A85,Todos!$G:$G,Todos!I:I,"No disponible",0)</f>
        <v>eur</v>
      </c>
      <c r="K85">
        <f>COUNTIF(A:A,A85)</f>
        <v>1</v>
      </c>
      <c r="L85">
        <f>COUNTIF(Campeones!$A$2:$A$22,A85)</f>
        <v>0</v>
      </c>
      <c r="M85">
        <f>COUNTIF('Compra 4-10-22'!$A$2:$A$16,A85)</f>
        <v>0</v>
      </c>
    </row>
    <row r="86" spans="1:13" x14ac:dyDescent="0.25">
      <c r="A86" t="s">
        <v>1196</v>
      </c>
      <c r="B86">
        <f>_xlfn.XLOOKUP($A86,Todos!$G:$G,Todos!A:A,"No disponible",0,1)</f>
        <v>2006</v>
      </c>
      <c r="C86" s="2" t="str">
        <f>HYPERLINK(_xlfn.XLOOKUP($A86,Todos!$G:$G,Todos!L:L,"No disponible",0),_xlfn.XLOOKUP($A86,Todos!$G:$G,Todos!B:B,"No disponible",0))</f>
        <v>Felipe Massa</v>
      </c>
      <c r="D86" t="str">
        <f>_xlfn.XLOOKUP($A86,Todos!$G:$G,Todos!C:C,"No disponible",0)</f>
        <v>Scuderia Ferrari Marlboro</v>
      </c>
      <c r="E86" t="str">
        <f>_xlfn.XLOOKUP($A86,Todos!$G:$G,Todos!D:D,"No disponible",0)</f>
        <v>Ferrari 248 F1</v>
      </c>
      <c r="F86" t="str">
        <f>_xlfn.XLOOKUP($A86,Todos!$G:$G,Todos!E:E,"No disponible",0)</f>
        <v>Formula 1</v>
      </c>
      <c r="G86" t="str">
        <f>_xlfn.XLOOKUP($A86,Todos!$G:$G,Todos!J:J,"No disponible",0)</f>
        <v>Altaya</v>
      </c>
      <c r="H86" t="str">
        <f>_xlfn.XLOOKUP($A86,Todos!$G:$G,Todos!K:K,"No disponible",0)</f>
        <v>1:43</v>
      </c>
      <c r="I86">
        <f>_xlfn.XLOOKUP($A86,Todos!$G:$G,Todos!H:H,"No disponible",0)</f>
        <v>11.65</v>
      </c>
      <c r="J86" t="str">
        <f>_xlfn.XLOOKUP($A86,Todos!$G:$G,Todos!I:I,"No disponible",0)</f>
        <v>eur</v>
      </c>
      <c r="K86">
        <f>COUNTIF(A:A,A86)</f>
        <v>1</v>
      </c>
      <c r="L86">
        <f>COUNTIF(Campeones!$A$2:$A$22,A86)</f>
        <v>0</v>
      </c>
      <c r="M86">
        <f>COUNTIF('Compra 4-10-22'!$A$2:$A$16,A86)</f>
        <v>0</v>
      </c>
    </row>
    <row r="87" spans="1:13" x14ac:dyDescent="0.25">
      <c r="A87" t="s">
        <v>1200</v>
      </c>
      <c r="B87">
        <f>_xlfn.XLOOKUP($A87,Todos!$G:$G,Todos!A:A,"No disponible",0,1)</f>
        <v>2006</v>
      </c>
      <c r="C87" s="2" t="str">
        <f>HYPERLINK(_xlfn.XLOOKUP($A87,Todos!$G:$G,Todos!L:L,"No disponible",0),_xlfn.XLOOKUP($A87,Todos!$G:$G,Todos!B:B,"No disponible",0))</f>
        <v>Jenson Button</v>
      </c>
      <c r="D87" t="str">
        <f>_xlfn.XLOOKUP($A87,Todos!$G:$G,Todos!C:C,"No disponible",0)</f>
        <v>Lucky Strike Honda Racing F1 Team</v>
      </c>
      <c r="E87" t="str">
        <f>_xlfn.XLOOKUP($A87,Todos!$G:$G,Todos!D:D,"No disponible",0)</f>
        <v>Honda RA106</v>
      </c>
      <c r="F87" t="str">
        <f>_xlfn.XLOOKUP($A87,Todos!$G:$G,Todos!E:E,"No disponible",0)</f>
        <v>Formula 1</v>
      </c>
      <c r="G87" t="str">
        <f>_xlfn.XLOOKUP($A87,Todos!$G:$G,Todos!J:J,"No disponible",0)</f>
        <v>Altaya</v>
      </c>
      <c r="H87" t="str">
        <f>_xlfn.XLOOKUP($A87,Todos!$G:$G,Todos!K:K,"No disponible",0)</f>
        <v>1:43</v>
      </c>
      <c r="I87">
        <f>_xlfn.XLOOKUP($A87,Todos!$G:$G,Todos!H:H,"No disponible",0)</f>
        <v>17.96</v>
      </c>
      <c r="J87" t="str">
        <f>_xlfn.XLOOKUP($A87,Todos!$G:$G,Todos!I:I,"No disponible",0)</f>
        <v>eur</v>
      </c>
      <c r="K87">
        <f>COUNTIF(A:A,A87)</f>
        <v>1</v>
      </c>
      <c r="L87">
        <f>COUNTIF(Campeones!$A$2:$A$22,A87)</f>
        <v>0</v>
      </c>
      <c r="M87">
        <f>COUNTIF('Compra 4-10-22'!$A$2:$A$16,A87)</f>
        <v>0</v>
      </c>
    </row>
    <row r="88" spans="1:13" x14ac:dyDescent="0.25">
      <c r="A88" t="s">
        <v>1202</v>
      </c>
      <c r="B88">
        <f>_xlfn.XLOOKUP($A88,Todos!$G:$G,Todos!A:A,"No disponible",0,1)</f>
        <v>2006</v>
      </c>
      <c r="C88" s="2" t="str">
        <f>HYPERLINK(_xlfn.XLOOKUP($A88,Todos!$G:$G,Todos!L:L,"No disponible",0),_xlfn.XLOOKUP($A88,Todos!$G:$G,Todos!B:B,"No disponible",0))</f>
        <v>Felipe Massa</v>
      </c>
      <c r="D88" t="str">
        <f>_xlfn.XLOOKUP($A88,Todos!$G:$G,Todos!C:C,"No disponible",0)</f>
        <v>Scuderia Ferrari Marlboro</v>
      </c>
      <c r="E88" t="str">
        <f>_xlfn.XLOOKUP($A88,Todos!$G:$G,Todos!D:D,"No disponible",0)</f>
        <v>Ferrari 248 F1</v>
      </c>
      <c r="F88" t="str">
        <f>_xlfn.XLOOKUP($A88,Todos!$G:$G,Todos!E:E,"No disponible",0)</f>
        <v>Formula 1</v>
      </c>
      <c r="G88" t="str">
        <f>_xlfn.XLOOKUP($A88,Todos!$G:$G,Todos!J:J,"No disponible",0)</f>
        <v>Altaya</v>
      </c>
      <c r="H88" t="str">
        <f>_xlfn.XLOOKUP($A88,Todos!$G:$G,Todos!K:K,"No disponible",0)</f>
        <v>1:43</v>
      </c>
      <c r="I88">
        <f>_xlfn.XLOOKUP($A88,Todos!$G:$G,Todos!H:H,"No disponible",0)</f>
        <v>22.45</v>
      </c>
      <c r="J88" t="str">
        <f>_xlfn.XLOOKUP($A88,Todos!$G:$G,Todos!I:I,"No disponible",0)</f>
        <v>eur</v>
      </c>
      <c r="K88">
        <f>COUNTIF(A:A,A88)</f>
        <v>1</v>
      </c>
      <c r="L88">
        <f>COUNTIF(Campeones!$A$2:$A$22,A88)</f>
        <v>0</v>
      </c>
      <c r="M88">
        <f>COUNTIF('Compra 4-10-22'!$A$2:$A$16,A88)</f>
        <v>0</v>
      </c>
    </row>
    <row r="89" spans="1:13" x14ac:dyDescent="0.25">
      <c r="A89" t="s">
        <v>1205</v>
      </c>
      <c r="B89">
        <f>_xlfn.XLOOKUP($A89,Todos!$G:$G,Todos!A:A,"No disponible",0,1)</f>
        <v>2006</v>
      </c>
      <c r="C89" s="2" t="str">
        <f>HYPERLINK(_xlfn.XLOOKUP($A89,Todos!$G:$G,Todos!L:L,"No disponible",0),_xlfn.XLOOKUP($A89,Todos!$G:$G,Todos!B:B,"No disponible",0))</f>
        <v>Michael Schumacher</v>
      </c>
      <c r="D89" t="str">
        <f>_xlfn.XLOOKUP($A89,Todos!$G:$G,Todos!C:C,"No disponible",0)</f>
        <v>Scuderia Ferrari Marlboro</v>
      </c>
      <c r="E89" t="str">
        <f>_xlfn.XLOOKUP($A89,Todos!$G:$G,Todos!D:D,"No disponible",0)</f>
        <v>Ferrari 248 F1</v>
      </c>
      <c r="F89" t="str">
        <f>_xlfn.XLOOKUP($A89,Todos!$G:$G,Todos!E:E,"No disponible",0)</f>
        <v>Formula 1</v>
      </c>
      <c r="G89" t="str">
        <f>_xlfn.XLOOKUP($A89,Todos!$G:$G,Todos!J:J,"No disponible",0)</f>
        <v>Ixo</v>
      </c>
      <c r="H89" t="str">
        <f>_xlfn.XLOOKUP($A89,Todos!$G:$G,Todos!K:K,"No disponible",0)</f>
        <v>1:43</v>
      </c>
      <c r="I89">
        <f>_xlfn.XLOOKUP($A89,Todos!$G:$G,Todos!H:H,"No disponible",0)</f>
        <v>49.95</v>
      </c>
      <c r="J89" t="str">
        <f>_xlfn.XLOOKUP($A89,Todos!$G:$G,Todos!I:I,"No disponible",0)</f>
        <v>eur</v>
      </c>
      <c r="K89">
        <f>COUNTIF(A:A,A89)</f>
        <v>1</v>
      </c>
      <c r="L89">
        <f>COUNTIF(Campeones!$A$2:$A$22,A89)</f>
        <v>0</v>
      </c>
      <c r="M89">
        <f>COUNTIF('Compra 4-10-22'!$A$2:$A$16,A89)</f>
        <v>0</v>
      </c>
    </row>
    <row r="90" spans="1:13" x14ac:dyDescent="0.25">
      <c r="A90" t="s">
        <v>1209</v>
      </c>
      <c r="B90">
        <f>_xlfn.XLOOKUP($A90,Todos!$G:$G,Todos!A:A,"No disponible",0,1)</f>
        <v>2008</v>
      </c>
      <c r="C90" s="2" t="str">
        <f>HYPERLINK(_xlfn.XLOOKUP($A90,Todos!$G:$G,Todos!L:L,"No disponible",0),_xlfn.XLOOKUP($A90,Todos!$G:$G,Todos!B:B,"No disponible",0))</f>
        <v xml:space="preserve">Felipe Massa </v>
      </c>
      <c r="D90" t="str">
        <f>_xlfn.XLOOKUP($A90,Todos!$G:$G,Todos!C:C,"No disponible",0)</f>
        <v>Scuderia Ferrari</v>
      </c>
      <c r="E90" t="str">
        <f>_xlfn.XLOOKUP($A90,Todos!$G:$G,Todos!D:D,"No disponible",0)</f>
        <v xml:space="preserve">Ferrari F2008 </v>
      </c>
      <c r="F90" t="str">
        <f>_xlfn.XLOOKUP($A90,Todos!$G:$G,Todos!E:E,"No disponible",0)</f>
        <v>Formula 1</v>
      </c>
      <c r="G90" t="str">
        <f>_xlfn.XLOOKUP($A90,Todos!$G:$G,Todos!J:J,"No disponible",0)</f>
        <v>Altaya</v>
      </c>
      <c r="H90" t="str">
        <f>_xlfn.XLOOKUP($A90,Todos!$G:$G,Todos!K:K,"No disponible",0)</f>
        <v>1:43</v>
      </c>
      <c r="I90">
        <f>_xlfn.XLOOKUP($A90,Todos!$G:$G,Todos!H:H,"No disponible",0)</f>
        <v>11.65</v>
      </c>
      <c r="J90" t="str">
        <f>_xlfn.XLOOKUP($A90,Todos!$G:$G,Todos!I:I,"No disponible",0)</f>
        <v>eur</v>
      </c>
      <c r="K90">
        <f>COUNTIF(A:A,A90)</f>
        <v>1</v>
      </c>
      <c r="L90">
        <f>COUNTIF(Campeones!$A$2:$A$22,A90)</f>
        <v>0</v>
      </c>
      <c r="M90">
        <f>COUNTIF('Compra 4-10-22'!$A$2:$A$16,A90)</f>
        <v>0</v>
      </c>
    </row>
    <row r="91" spans="1:13" x14ac:dyDescent="0.25">
      <c r="A91" t="s">
        <v>1214</v>
      </c>
      <c r="B91">
        <f>_xlfn.XLOOKUP($A91,Todos!$G:$G,Todos!A:A,"No disponible",0,1)</f>
        <v>2008</v>
      </c>
      <c r="C91" s="2" t="str">
        <f>HYPERLINK(_xlfn.XLOOKUP($A91,Todos!$G:$G,Todos!L:L,"No disponible",0),_xlfn.XLOOKUP($A91,Todos!$G:$G,Todos!B:B,"No disponible",0))</f>
        <v>Robert Kubica</v>
      </c>
      <c r="D91" t="str">
        <f>_xlfn.XLOOKUP($A91,Todos!$G:$G,Todos!C:C,"No disponible",0)</f>
        <v>BMW Sauber F1 Team</v>
      </c>
      <c r="E91" t="str">
        <f>_xlfn.XLOOKUP($A91,Todos!$G:$G,Todos!D:D,"No disponible",0)</f>
        <v>BMW Sauber F1.08</v>
      </c>
      <c r="F91" t="str">
        <f>_xlfn.XLOOKUP($A91,Todos!$G:$G,Todos!E:E,"No disponible",0)</f>
        <v>Formula 1</v>
      </c>
      <c r="G91" t="str">
        <f>_xlfn.XLOOKUP($A91,Todos!$G:$G,Todos!J:J,"No disponible",0)</f>
        <v>Altaya</v>
      </c>
      <c r="H91" t="str">
        <f>_xlfn.XLOOKUP($A91,Todos!$G:$G,Todos!K:K,"No disponible",0)</f>
        <v>1:43</v>
      </c>
      <c r="I91">
        <f>_xlfn.XLOOKUP($A91,Todos!$G:$G,Todos!H:H,"No disponible",0)</f>
        <v>17.96</v>
      </c>
      <c r="J91" t="str">
        <f>_xlfn.XLOOKUP($A91,Todos!$G:$G,Todos!I:I,"No disponible",0)</f>
        <v>eur</v>
      </c>
      <c r="K91">
        <f>COUNTIF(A:A,A91)</f>
        <v>1</v>
      </c>
      <c r="L91">
        <f>COUNTIF(Campeones!$A$2:$A$22,A91)</f>
        <v>0</v>
      </c>
      <c r="M91">
        <f>COUNTIF('Compra 4-10-22'!$A$2:$A$16,A91)</f>
        <v>0</v>
      </c>
    </row>
    <row r="92" spans="1:13" x14ac:dyDescent="0.25">
      <c r="A92" t="s">
        <v>1223</v>
      </c>
      <c r="B92">
        <f>_xlfn.XLOOKUP($A92,Todos!$G:$G,Todos!A:A,"No disponible",0,1)</f>
        <v>2009</v>
      </c>
      <c r="C92" s="2" t="str">
        <f>HYPERLINK(_xlfn.XLOOKUP($A92,Todos!$G:$G,Todos!L:L,"No disponible",0),_xlfn.XLOOKUP($A92,Todos!$G:$G,Todos!B:B,"No disponible",0))</f>
        <v>Giancarlo Fisichella</v>
      </c>
      <c r="D92" t="str">
        <f>_xlfn.XLOOKUP($A92,Todos!$G:$G,Todos!C:C,"No disponible",0)</f>
        <v>Scuderia Ferrari Marlboro</v>
      </c>
      <c r="E92" t="str">
        <f>_xlfn.XLOOKUP($A92,Todos!$G:$G,Todos!D:D,"No disponible",0)</f>
        <v>Ferrari F60</v>
      </c>
      <c r="F92" t="str">
        <f>_xlfn.XLOOKUP($A92,Todos!$G:$G,Todos!E:E,"No disponible",0)</f>
        <v>Formula 1</v>
      </c>
      <c r="G92" t="str">
        <f>_xlfn.XLOOKUP($A92,Todos!$G:$G,Todos!J:J,"No disponible",0)</f>
        <v>Altaya</v>
      </c>
      <c r="H92" t="str">
        <f>_xlfn.XLOOKUP($A92,Todos!$G:$G,Todos!K:K,"No disponible",0)</f>
        <v>1:43</v>
      </c>
      <c r="I92">
        <f>_xlfn.XLOOKUP($A92,Todos!$G:$G,Todos!H:H,"No disponible",0)</f>
        <v>35.950000000000003</v>
      </c>
      <c r="J92" t="str">
        <f>_xlfn.XLOOKUP($A92,Todos!$G:$G,Todos!I:I,"No disponible",0)</f>
        <v>eur</v>
      </c>
      <c r="K92">
        <f>COUNTIF(A:A,A92)</f>
        <v>1</v>
      </c>
      <c r="L92">
        <f>COUNTIF(Campeones!$A$2:$A$22,A92)</f>
        <v>0</v>
      </c>
      <c r="M92">
        <f>COUNTIF('Compra 4-10-22'!$A$2:$A$16,A92)</f>
        <v>0</v>
      </c>
    </row>
    <row r="93" spans="1:13" x14ac:dyDescent="0.25">
      <c r="A93" t="s">
        <v>1228</v>
      </c>
      <c r="B93">
        <f>_xlfn.XLOOKUP($A93,Todos!$G:$G,Todos!A:A,"No disponible",0,1)</f>
        <v>2010</v>
      </c>
      <c r="C93" s="2" t="str">
        <f>HYPERLINK(_xlfn.XLOOKUP($A93,Todos!$G:$G,Todos!L:L,"No disponible",0),_xlfn.XLOOKUP($A93,Todos!$G:$G,Todos!B:B,"No disponible",0))</f>
        <v>Bruno Senna</v>
      </c>
      <c r="D93" t="str">
        <f>_xlfn.XLOOKUP($A93,Todos!$G:$G,Todos!C:C,"No disponible",0)</f>
        <v>HRT F1 Team</v>
      </c>
      <c r="E93" t="str">
        <f>_xlfn.XLOOKUP($A93,Todos!$G:$G,Todos!D:D,"No disponible",0)</f>
        <v>HRT F110</v>
      </c>
      <c r="F93" t="str">
        <f>_xlfn.XLOOKUP($A93,Todos!$G:$G,Todos!E:E,"No disponible",0)</f>
        <v>Formula 1</v>
      </c>
      <c r="G93" t="str">
        <f>_xlfn.XLOOKUP($A93,Todos!$G:$G,Todos!J:J,"No disponible",0)</f>
        <v>Altaya</v>
      </c>
      <c r="H93" t="str">
        <f>_xlfn.XLOOKUP($A93,Todos!$G:$G,Todos!K:K,"No disponible",0)</f>
        <v>1:43</v>
      </c>
      <c r="I93">
        <f>_xlfn.XLOOKUP($A93,Todos!$G:$G,Todos!H:H,"No disponible",0)</f>
        <v>17.96</v>
      </c>
      <c r="J93" t="str">
        <f>_xlfn.XLOOKUP($A93,Todos!$G:$G,Todos!I:I,"No disponible",0)</f>
        <v>eur</v>
      </c>
      <c r="K93">
        <f>COUNTIF(A:A,A93)</f>
        <v>1</v>
      </c>
      <c r="L93">
        <f>COUNTIF(Campeones!$A$2:$A$22,A93)</f>
        <v>0</v>
      </c>
      <c r="M93">
        <f>COUNTIF('Compra 4-10-22'!$A$2:$A$16,A93)</f>
        <v>0</v>
      </c>
    </row>
    <row r="94" spans="1:13" x14ac:dyDescent="0.25">
      <c r="A94" t="s">
        <v>1239</v>
      </c>
      <c r="B94">
        <f>_xlfn.XLOOKUP($A94,Todos!$G:$G,Todos!A:A,"No disponible",0,1)</f>
        <v>2011</v>
      </c>
      <c r="C94" s="2" t="str">
        <f>HYPERLINK(_xlfn.XLOOKUP($A94,Todos!$G:$G,Todos!L:L,"No disponible",0),_xlfn.XLOOKUP($A94,Todos!$G:$G,Todos!B:B,"No disponible",0))</f>
        <v>Bruno Senna</v>
      </c>
      <c r="D94" t="str">
        <f>_xlfn.XLOOKUP($A94,Todos!$G:$G,Todos!C:C,"No disponible",0)</f>
        <v>Lotus Renault GP</v>
      </c>
      <c r="E94" t="str">
        <f>_xlfn.XLOOKUP($A94,Todos!$G:$G,Todos!D:D,"No disponible",0)</f>
        <v>Renault R31</v>
      </c>
      <c r="F94" t="str">
        <f>_xlfn.XLOOKUP($A94,Todos!$G:$G,Todos!E:E,"No disponible",0)</f>
        <v>Formula 1</v>
      </c>
      <c r="G94" t="str">
        <f>_xlfn.XLOOKUP($A94,Todos!$G:$G,Todos!J:J,"No disponible",0)</f>
        <v>Altaya</v>
      </c>
      <c r="H94" t="str">
        <f>_xlfn.XLOOKUP($A94,Todos!$G:$G,Todos!K:K,"No disponible",0)</f>
        <v>1:43</v>
      </c>
      <c r="I94">
        <f>_xlfn.XLOOKUP($A94,Todos!$G:$G,Todos!H:H,"No disponible",0)</f>
        <v>17.96</v>
      </c>
      <c r="J94" t="str">
        <f>_xlfn.XLOOKUP($A94,Todos!$G:$G,Todos!I:I,"No disponible",0)</f>
        <v>eur</v>
      </c>
      <c r="K94">
        <f>COUNTIF(A:A,A94)</f>
        <v>1</v>
      </c>
      <c r="L94">
        <f>COUNTIF(Campeones!$A$2:$A$22,A94)</f>
        <v>0</v>
      </c>
      <c r="M94">
        <f>COUNTIF('Compra 4-10-22'!$A$2:$A$16,A94)</f>
        <v>0</v>
      </c>
    </row>
    <row r="95" spans="1:13" x14ac:dyDescent="0.25">
      <c r="A95" t="s">
        <v>1244</v>
      </c>
      <c r="B95">
        <f>_xlfn.XLOOKUP($A95,Todos!$G:$G,Todos!A:A,"No disponible",0,1)</f>
        <v>2012</v>
      </c>
      <c r="C95" s="2" t="str">
        <f>HYPERLINK(_xlfn.XLOOKUP($A95,Todos!$G:$G,Todos!L:L,"No disponible",0),_xlfn.XLOOKUP($A95,Todos!$G:$G,Todos!B:B,"No disponible",0))</f>
        <v>Pastor Maldonado</v>
      </c>
      <c r="D95" t="str">
        <f>_xlfn.XLOOKUP($A95,Todos!$G:$G,Todos!C:C,"No disponible",0)</f>
        <v>Williams F1 Team</v>
      </c>
      <c r="E95" t="str">
        <f>_xlfn.XLOOKUP($A95,Todos!$G:$G,Todos!D:D,"No disponible",0)</f>
        <v>Williams FW34</v>
      </c>
      <c r="F95" t="str">
        <f>_xlfn.XLOOKUP($A95,Todos!$G:$G,Todos!E:E,"No disponible",0)</f>
        <v>Formula 1</v>
      </c>
      <c r="G95" t="str">
        <f>_xlfn.XLOOKUP($A95,Todos!$G:$G,Todos!J:J,"No disponible",0)</f>
        <v>Altaya</v>
      </c>
      <c r="H95" t="str">
        <f>_xlfn.XLOOKUP($A95,Todos!$G:$G,Todos!K:K,"No disponible",0)</f>
        <v>1:43</v>
      </c>
      <c r="I95">
        <f>_xlfn.XLOOKUP($A95,Todos!$G:$G,Todos!H:H,"No disponible",0)</f>
        <v>13.45</v>
      </c>
      <c r="J95" t="str">
        <f>_xlfn.XLOOKUP($A95,Todos!$G:$G,Todos!I:I,"No disponible",0)</f>
        <v>eur</v>
      </c>
      <c r="K95">
        <f>COUNTIF(A:A,A95)</f>
        <v>1</v>
      </c>
      <c r="L95">
        <f>COUNTIF(Campeones!$A$2:$A$22,A95)</f>
        <v>0</v>
      </c>
      <c r="M95">
        <f>COUNTIF('Compra 4-10-22'!$A$2:$A$16,A95)</f>
        <v>0</v>
      </c>
    </row>
    <row r="96" spans="1:13" x14ac:dyDescent="0.25">
      <c r="A96" t="s">
        <v>1255</v>
      </c>
      <c r="B96">
        <f>_xlfn.XLOOKUP($A96,Todos!$G:$G,Todos!A:A,"No disponible",0,1)</f>
        <v>2014</v>
      </c>
      <c r="C96" s="2" t="str">
        <f>HYPERLINK(_xlfn.XLOOKUP($A96,Todos!$G:$G,Todos!L:L,"No disponible",0),_xlfn.XLOOKUP($A96,Todos!$G:$G,Todos!B:B,"No disponible",0))</f>
        <v>Valtteri Bottas</v>
      </c>
      <c r="D96" t="str">
        <f>_xlfn.XLOOKUP($A96,Todos!$G:$G,Todos!C:C,"No disponible",0)</f>
        <v>Williams Martini Racing</v>
      </c>
      <c r="E96" t="str">
        <f>_xlfn.XLOOKUP($A96,Todos!$G:$G,Todos!D:D,"No disponible",0)</f>
        <v>Williamd FW36</v>
      </c>
      <c r="F96" t="str">
        <f>_xlfn.XLOOKUP($A96,Todos!$G:$G,Todos!E:E,"No disponible",0)</f>
        <v>Formula 1</v>
      </c>
      <c r="G96" t="str">
        <f>_xlfn.XLOOKUP($A96,Todos!$G:$G,Todos!J:J,"No disponible",0)</f>
        <v>Altaya</v>
      </c>
      <c r="H96" t="str">
        <f>_xlfn.XLOOKUP($A96,Todos!$G:$G,Todos!K:K,"No disponible",0)</f>
        <v>1:43</v>
      </c>
      <c r="I96">
        <f>_xlfn.XLOOKUP($A96,Todos!$G:$G,Todos!H:H,"No disponible",0)</f>
        <v>17.96</v>
      </c>
      <c r="J96" t="str">
        <f>_xlfn.XLOOKUP($A96,Todos!$G:$G,Todos!I:I,"No disponible",0)</f>
        <v>eur</v>
      </c>
      <c r="K96">
        <f>COUNTIF(A:A,A96)</f>
        <v>1</v>
      </c>
      <c r="L96">
        <f>COUNTIF(Campeones!$A$2:$A$22,A96)</f>
        <v>0</v>
      </c>
      <c r="M96">
        <f>COUNTIF('Compra 4-10-22'!$A$2:$A$16,A96)</f>
        <v>0</v>
      </c>
    </row>
    <row r="97" spans="1:13" x14ac:dyDescent="0.25">
      <c r="A97" t="s">
        <v>1249</v>
      </c>
      <c r="B97">
        <f>_xlfn.XLOOKUP($A97,Todos!$G:$G,Todos!A:A,"No disponible",0,1)</f>
        <v>2014</v>
      </c>
      <c r="C97" s="2" t="str">
        <f>HYPERLINK(_xlfn.XLOOKUP($A97,Todos!$G:$G,Todos!L:L,"No disponible",0),_xlfn.XLOOKUP($A97,Todos!$G:$G,Todos!B:B,"No disponible",0))</f>
        <v>Lewis Hamilton</v>
      </c>
      <c r="D97" t="str">
        <f>_xlfn.XLOOKUP($A97,Todos!$G:$G,Todos!C:C,"No disponible",0)</f>
        <v>Mercedes AMG Petronas F1 Team</v>
      </c>
      <c r="E97" t="str">
        <f>_xlfn.XLOOKUP($A97,Todos!$G:$G,Todos!D:D,"No disponible",0)</f>
        <v>Mercedes F1 W05 Hybrid</v>
      </c>
      <c r="F97" t="str">
        <f>_xlfn.XLOOKUP($A97,Todos!$G:$G,Todos!E:E,"No disponible",0)</f>
        <v>Formula 1</v>
      </c>
      <c r="G97" t="str">
        <f>_xlfn.XLOOKUP($A97,Todos!$G:$G,Todos!J:J,"No disponible",0)</f>
        <v>Altaya</v>
      </c>
      <c r="H97" t="str">
        <f>_xlfn.XLOOKUP($A97,Todos!$G:$G,Todos!K:K,"No disponible",0)</f>
        <v>1:43</v>
      </c>
      <c r="I97">
        <f>_xlfn.XLOOKUP($A97,Todos!$G:$G,Todos!H:H,"No disponible",0)</f>
        <v>17.96</v>
      </c>
      <c r="J97" t="str">
        <f>_xlfn.XLOOKUP($A97,Todos!$G:$G,Todos!I:I,"No disponible",0)</f>
        <v>eur</v>
      </c>
      <c r="K97">
        <f>COUNTIF(A:A,A97)</f>
        <v>1</v>
      </c>
      <c r="L97">
        <f>COUNTIF(Campeones!$A$2:$A$22,A97)</f>
        <v>1</v>
      </c>
      <c r="M97">
        <f>COUNTIF('Compra 4-10-22'!$A$2:$A$16,A97)</f>
        <v>0</v>
      </c>
    </row>
    <row r="98" spans="1:13" x14ac:dyDescent="0.25">
      <c r="A98" t="s">
        <v>1270</v>
      </c>
      <c r="B98">
        <f>_xlfn.XLOOKUP($A98,Todos!$G:$G,Todos!A:A,"No disponible",0,1)</f>
        <v>2017</v>
      </c>
      <c r="C98" s="2" t="str">
        <f>HYPERLINK(_xlfn.XLOOKUP($A98,Todos!$G:$G,Todos!L:L,"No disponible",0),_xlfn.XLOOKUP($A98,Todos!$G:$G,Todos!B:B,"No disponible",0))</f>
        <v>Lewis Hamilton</v>
      </c>
      <c r="D98" t="str">
        <f>_xlfn.XLOOKUP($A98,Todos!$G:$G,Todos!C:C,"No disponible",0)</f>
        <v>Mercedes AMG Petronas F1 Team</v>
      </c>
      <c r="E98" t="str">
        <f>_xlfn.XLOOKUP($A98,Todos!$G:$G,Todos!D:D,"No disponible",0)</f>
        <v>Mercedes-AMG F1 W08 EQ Power+</v>
      </c>
      <c r="F98">
        <f>_xlfn.XLOOKUP($A98,Todos!$G:$G,Todos!E:E,"No disponible",0)</f>
        <v>0</v>
      </c>
      <c r="G98" t="str">
        <f>_xlfn.XLOOKUP($A98,Todos!$G:$G,Todos!J:J,"No disponible",0)</f>
        <v>Altaya</v>
      </c>
      <c r="H98" t="str">
        <f>_xlfn.XLOOKUP($A98,Todos!$G:$G,Todos!K:K,"No disponible",0)</f>
        <v>1:43</v>
      </c>
      <c r="I98">
        <f>_xlfn.XLOOKUP($A98,Todos!$G:$G,Todos!H:H,"No disponible",0)</f>
        <v>17.96</v>
      </c>
      <c r="J98" t="str">
        <f>_xlfn.XLOOKUP($A98,Todos!$G:$G,Todos!I:I,"No disponible",0)</f>
        <v>eur</v>
      </c>
      <c r="K98">
        <f>COUNTIF(A:A,A98)</f>
        <v>1</v>
      </c>
      <c r="L98">
        <f>COUNTIF(Campeones!$A$2:$A$22,A98)</f>
        <v>1</v>
      </c>
      <c r="M98">
        <f>COUNTIF('Compra 4-10-22'!$A$2:$A$16,A98)</f>
        <v>0</v>
      </c>
    </row>
    <row r="99" spans="1:13" x14ac:dyDescent="0.25">
      <c r="A99" t="s">
        <v>1391</v>
      </c>
      <c r="B99">
        <f>_xlfn.XLOOKUP($A99,Todos!$G:$G,Todos!A:A,"No disponible",0,1)</f>
        <v>2020</v>
      </c>
      <c r="C99" s="2" t="str">
        <f>HYPERLINK(_xlfn.XLOOKUP($A99,Todos!$G:$G,Todos!L:L,"No disponible",0),_xlfn.XLOOKUP($A99,Todos!$G:$G,Todos!B:B,"No disponible",0))</f>
        <v>Charles Leclerc</v>
      </c>
      <c r="D99" t="str">
        <f>_xlfn.XLOOKUP($A99,Todos!$G:$G,Todos!C:C,"No disponible",0)</f>
        <v>Scuderia Ferrari</v>
      </c>
      <c r="E99" t="str">
        <f>_xlfn.XLOOKUP($A99,Todos!$G:$G,Todos!D:D,"No disponible",0)</f>
        <v>Ferrari SF1000</v>
      </c>
      <c r="F99" t="str">
        <f>_xlfn.XLOOKUP($A99,Todos!$G:$G,Todos!E:E,"No disponible",0)</f>
        <v>Formula 1</v>
      </c>
      <c r="G99" t="str">
        <f>_xlfn.XLOOKUP($A99,Todos!$G:$G,Todos!J:J,"No disponible",0)</f>
        <v>Bburago</v>
      </c>
      <c r="H99" t="str">
        <f>_xlfn.XLOOKUP($A99,Todos!$G:$G,Todos!K:K,"No disponible",0)</f>
        <v>1:43</v>
      </c>
      <c r="I99">
        <f>_xlfn.XLOOKUP($A99,Todos!$G:$G,Todos!H:H,"No disponible",0)</f>
        <v>11.65</v>
      </c>
      <c r="J99" t="str">
        <f>_xlfn.XLOOKUP($A99,Todos!$G:$G,Todos!I:I,"No disponible",0)</f>
        <v>eur</v>
      </c>
      <c r="K99">
        <f>COUNTIF(A:A,A99)</f>
        <v>1</v>
      </c>
      <c r="L99">
        <f>COUNTIF(Campeones!$A$2:$A$22,A99)</f>
        <v>0</v>
      </c>
      <c r="M99">
        <f>COUNTIF('Compra 4-10-22'!$A$2:$A$16,A99)</f>
        <v>0</v>
      </c>
    </row>
    <row r="100" spans="1:13" x14ac:dyDescent="0.25">
      <c r="A100" t="s">
        <v>1397</v>
      </c>
      <c r="B100">
        <f>_xlfn.XLOOKUP($A100,Todos!$G:$G,Todos!A:A,"No disponible",0,1)</f>
        <v>2020</v>
      </c>
      <c r="C100" s="2" t="str">
        <f>HYPERLINK(_xlfn.XLOOKUP($A100,Todos!$G:$G,Todos!L:L,"No disponible",0),_xlfn.XLOOKUP($A100,Todos!$G:$G,Todos!B:B,"No disponible",0))</f>
        <v>Charles Leclerc</v>
      </c>
      <c r="D100" t="str">
        <f>_xlfn.XLOOKUP($A100,Todos!$G:$G,Todos!C:C,"No disponible",0)</f>
        <v>Scuderia Ferrari</v>
      </c>
      <c r="E100" t="str">
        <f>_xlfn.XLOOKUP($A100,Todos!$G:$G,Todos!D:D,"No disponible",0)</f>
        <v>Ferrari SF1000</v>
      </c>
      <c r="F100" t="str">
        <f>_xlfn.XLOOKUP($A100,Todos!$G:$G,Todos!E:E,"No disponible",0)</f>
        <v>Formula 1</v>
      </c>
      <c r="G100" t="str">
        <f>_xlfn.XLOOKUP($A100,Todos!$G:$G,Todos!J:J,"No disponible",0)</f>
        <v>Bburago</v>
      </c>
      <c r="H100" t="str">
        <f>_xlfn.XLOOKUP($A100,Todos!$G:$G,Todos!K:K,"No disponible",0)</f>
        <v>1:43</v>
      </c>
      <c r="I100">
        <f>_xlfn.XLOOKUP($A100,Todos!$G:$G,Todos!H:H,"No disponible",0)</f>
        <v>13.45</v>
      </c>
      <c r="J100" t="str">
        <f>_xlfn.XLOOKUP($A100,Todos!$G:$G,Todos!I:I,"No disponible",0)</f>
        <v>eur</v>
      </c>
      <c r="K100">
        <f>COUNTIF(A:A,A100)</f>
        <v>1</v>
      </c>
      <c r="L100">
        <f>COUNTIF(Campeones!$A$2:$A$22,A100)</f>
        <v>0</v>
      </c>
      <c r="M100">
        <f>COUNTIF('Compra 4-10-22'!$A$2:$A$16,A100)</f>
        <v>0</v>
      </c>
    </row>
    <row r="101" spans="1:13" x14ac:dyDescent="0.25">
      <c r="A101" t="s">
        <v>1616</v>
      </c>
      <c r="B101">
        <f>_xlfn.XLOOKUP($A101,Todos!$G:$G,Todos!A:A,"No disponible",0,1)</f>
        <v>2021</v>
      </c>
      <c r="C101" s="2" t="str">
        <f>HYPERLINK(_xlfn.XLOOKUP($A101,Todos!$G:$G,Todos!L:L,"No disponible",0),_xlfn.XLOOKUP($A101,Todos!$G:$G,Todos!B:B,"No disponible",0))</f>
        <v>Valtteri Bottas</v>
      </c>
      <c r="D101" t="str">
        <f>_xlfn.XLOOKUP($A101,Todos!$G:$G,Todos!C:C,"No disponible",0)</f>
        <v>Mercedes-AMG Petronas F1 Team</v>
      </c>
      <c r="E101" t="str">
        <f>_xlfn.XLOOKUP($A101,Todos!$G:$G,Todos!D:D,"No disponible",0)</f>
        <v>Mercedes-AMG F1 W12 E Performance</v>
      </c>
      <c r="F101" t="str">
        <f>_xlfn.XLOOKUP($A101,Todos!$G:$G,Todos!E:E,"No disponible",0)</f>
        <v>Formula 1</v>
      </c>
      <c r="G101" t="str">
        <f>_xlfn.XLOOKUP($A101,Todos!$G:$G,Todos!J:J,"No disponible",0)</f>
        <v>Bburago</v>
      </c>
      <c r="H101" t="str">
        <f>_xlfn.XLOOKUP($A101,Todos!$G:$G,Todos!K:K,"No disponible",0)</f>
        <v>1:43</v>
      </c>
      <c r="I101">
        <f>_xlfn.XLOOKUP($A101,Todos!$G:$G,Todos!H:H,"No disponible",0)</f>
        <v>11.65</v>
      </c>
      <c r="J101" t="str">
        <f>_xlfn.XLOOKUP($A101,Todos!$G:$G,Todos!I:I,"No disponible",0)</f>
        <v>eur</v>
      </c>
      <c r="K101">
        <f>COUNTIF(A:A,A101)</f>
        <v>1</v>
      </c>
      <c r="L101">
        <f>COUNTIF(Campeones!$A$2:$A$22,A101)</f>
        <v>0</v>
      </c>
      <c r="M101">
        <f>COUNTIF('Compra 4-10-22'!$A$2:$A$16,A101)</f>
        <v>0</v>
      </c>
    </row>
    <row r="102" spans="1:13" x14ac:dyDescent="0.25">
      <c r="A102" t="s">
        <v>1550</v>
      </c>
      <c r="B102">
        <f>_xlfn.XLOOKUP($A102,Todos!$G:$G,Todos!A:A,"No disponible",0,1)</f>
        <v>2021</v>
      </c>
      <c r="C102" s="2" t="str">
        <f>HYPERLINK(_xlfn.XLOOKUP($A102,Todos!$G:$G,Todos!L:L,"No disponible",0),_xlfn.XLOOKUP($A102,Todos!$G:$G,Todos!B:B,"No disponible",0))</f>
        <v>Lewis Hamilton</v>
      </c>
      <c r="D102" t="str">
        <f>_xlfn.XLOOKUP($A102,Todos!$G:$G,Todos!C:C,"No disponible",0)</f>
        <v>Mercedes-AMG Petronas F1 Team</v>
      </c>
      <c r="E102" t="str">
        <f>_xlfn.XLOOKUP($A102,Todos!$G:$G,Todos!D:D,"No disponible",0)</f>
        <v>Mercedes-AMG F1 W12 E Performance</v>
      </c>
      <c r="F102" t="str">
        <f>_xlfn.XLOOKUP($A102,Todos!$G:$G,Todos!E:E,"No disponible",0)</f>
        <v>Formula 1</v>
      </c>
      <c r="G102" t="str">
        <f>_xlfn.XLOOKUP($A102,Todos!$G:$G,Todos!J:J,"No disponible",0)</f>
        <v>Bburago</v>
      </c>
      <c r="H102" t="str">
        <f>_xlfn.XLOOKUP($A102,Todos!$G:$G,Todos!K:K,"No disponible",0)</f>
        <v>1:43</v>
      </c>
      <c r="I102">
        <f>_xlfn.XLOOKUP($A102,Todos!$G:$G,Todos!H:H,"No disponible",0)</f>
        <v>11.65</v>
      </c>
      <c r="J102" t="str">
        <f>_xlfn.XLOOKUP($A102,Todos!$G:$G,Todos!I:I,"No disponible",0)</f>
        <v>eur</v>
      </c>
      <c r="K102">
        <f>COUNTIF(A:A,A102)</f>
        <v>1</v>
      </c>
      <c r="L102">
        <f>COUNTIF(Campeones!$A$2:$A$22,A102)</f>
        <v>0</v>
      </c>
      <c r="M102">
        <f>COUNTIF('Compra 4-10-22'!$A$2:$A$16,A102)</f>
        <v>0</v>
      </c>
    </row>
    <row r="103" spans="1:13" x14ac:dyDescent="0.25">
      <c r="A103" s="9" t="s">
        <v>1501</v>
      </c>
      <c r="B103">
        <f>_xlfn.XLOOKUP($A103,Todos!$G:$G,Todos!A:A,"No disponible",0,1)</f>
        <v>2021</v>
      </c>
      <c r="C103" s="2" t="str">
        <f>HYPERLINK(_xlfn.XLOOKUP($A103,Todos!$G:$G,Todos!L:L,"No disponible",0),_xlfn.XLOOKUP($A103,Todos!$G:$G,Todos!B:B,"No disponible",0))</f>
        <v>Charles Leclerc</v>
      </c>
      <c r="D103" t="str">
        <f>_xlfn.XLOOKUP($A103,Todos!$G:$G,Todos!C:C,"No disponible",0)</f>
        <v>Scuderia Ferrari Mission Winnow</v>
      </c>
      <c r="E103" t="str">
        <f>_xlfn.XLOOKUP($A103,Todos!$G:$G,Todos!D:D,"No disponible",0)</f>
        <v>Ferrari SF21</v>
      </c>
      <c r="F103" t="str">
        <f>_xlfn.XLOOKUP($A103,Todos!$G:$G,Todos!E:E,"No disponible",0)</f>
        <v>Formula 1</v>
      </c>
      <c r="G103" t="str">
        <f>_xlfn.XLOOKUP($A103,Todos!$G:$G,Todos!J:J,"No disponible",0)</f>
        <v>Bburago</v>
      </c>
      <c r="H103" t="str">
        <f>_xlfn.XLOOKUP($A103,Todos!$G:$G,Todos!K:K,"No disponible",0)</f>
        <v>1:43</v>
      </c>
      <c r="I103">
        <f>_xlfn.XLOOKUP($A103,Todos!$G:$G,Todos!H:H,"No disponible",0)</f>
        <v>17.96</v>
      </c>
      <c r="J103" t="str">
        <f>_xlfn.XLOOKUP($A103,Todos!$G:$G,Todos!I:I,"No disponible",0)</f>
        <v>eur</v>
      </c>
      <c r="K103">
        <f>COUNTIF(A:A,A103)</f>
        <v>1</v>
      </c>
      <c r="L103">
        <f>COUNTIF(Campeones!$A$2:$A$22,A103)</f>
        <v>0</v>
      </c>
      <c r="M103">
        <f>COUNTIF('Compra 4-10-22'!$A$2:$A$16,A103)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76"/>
  <sheetViews>
    <sheetView topLeftCell="A347" workbookViewId="0">
      <selection activeCell="B357" sqref="B357"/>
    </sheetView>
  </sheetViews>
  <sheetFormatPr defaultRowHeight="15" x14ac:dyDescent="0.25"/>
  <cols>
    <col min="1" max="1" width="26" style="9" bestFit="1" customWidth="1"/>
    <col min="2" max="2" width="52.42578125" style="9" customWidth="1"/>
    <col min="3" max="3" width="10.42578125" style="9" customWidth="1"/>
    <col min="4" max="4" width="11.7109375" style="9" bestFit="1" customWidth="1"/>
    <col min="5" max="7" width="20.140625" style="9" hidden="1" customWidth="1"/>
    <col min="8" max="8" width="19.5703125" style="9" hidden="1" customWidth="1"/>
    <col min="9" max="10" width="20.5703125" style="9" hidden="1" customWidth="1"/>
    <col min="11" max="11" width="20.5703125" style="9" customWidth="1"/>
    <col min="12" max="18" width="20.5703125" style="9" bestFit="1" customWidth="1"/>
    <col min="19" max="19" width="19.5703125" bestFit="1" customWidth="1"/>
  </cols>
  <sheetData>
    <row r="1" spans="1:19" x14ac:dyDescent="0.25">
      <c r="A1" s="1" t="s">
        <v>1741</v>
      </c>
      <c r="B1" s="1" t="s">
        <v>1742</v>
      </c>
      <c r="C1" s="1" t="s">
        <v>1743</v>
      </c>
      <c r="D1" s="1" t="s">
        <v>1744</v>
      </c>
      <c r="E1" s="3" t="s">
        <v>1745</v>
      </c>
      <c r="F1" s="3" t="s">
        <v>1746</v>
      </c>
      <c r="G1" s="3" t="s">
        <v>1747</v>
      </c>
      <c r="H1" s="3" t="s">
        <v>1748</v>
      </c>
      <c r="I1" s="3" t="s">
        <v>1749</v>
      </c>
      <c r="J1" s="3" t="s">
        <v>1750</v>
      </c>
      <c r="K1" s="3" t="s">
        <v>1751</v>
      </c>
      <c r="L1" s="3" t="s">
        <v>1752</v>
      </c>
      <c r="M1" s="3" t="s">
        <v>1753</v>
      </c>
      <c r="N1" s="3" t="s">
        <v>1754</v>
      </c>
      <c r="O1" s="3" t="s">
        <v>1755</v>
      </c>
      <c r="P1" s="3" t="s">
        <v>1756</v>
      </c>
      <c r="Q1" s="3" t="s">
        <v>1757</v>
      </c>
      <c r="R1" s="3" t="s">
        <v>1758</v>
      </c>
      <c r="S1" s="3" t="s">
        <v>1809</v>
      </c>
    </row>
    <row r="2" spans="1:19" x14ac:dyDescent="0.25">
      <c r="A2" t="s">
        <v>531</v>
      </c>
      <c r="B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1971 Emerson Fittipaldi - Lotus 72D</v>
      </c>
      <c r="C2">
        <f>COUNTIF(Wishlist!A:A,Table1[[#This Row],[Artículo]])</f>
        <v>0</v>
      </c>
      <c r="D2" t="str">
        <f>_xlfn.XLOOKUP(Table1[[#This Row],[Artículo]],Campeones!A:A,Campeones!B:B,"")</f>
        <v/>
      </c>
      <c r="E2" s="4">
        <v>7.16</v>
      </c>
      <c r="F2" s="4">
        <v>7.16</v>
      </c>
      <c r="G2" s="4">
        <v>7.16</v>
      </c>
      <c r="H2" s="4">
        <v>7.16</v>
      </c>
      <c r="I2" s="4">
        <v>7.16</v>
      </c>
      <c r="J2" s="4">
        <v>7.16</v>
      </c>
      <c r="K2" s="4">
        <v>7.16</v>
      </c>
      <c r="L2" s="4">
        <v>7.16</v>
      </c>
      <c r="M2" s="4">
        <v>7.16</v>
      </c>
      <c r="N2" s="4">
        <v>7.16</v>
      </c>
      <c r="O2" s="4">
        <v>7.16</v>
      </c>
      <c r="P2" s="4">
        <v>7.16</v>
      </c>
      <c r="Q2" s="4">
        <v>7.16</v>
      </c>
      <c r="R2" s="4">
        <v>7.16</v>
      </c>
      <c r="S2" s="4">
        <v>7.16</v>
      </c>
    </row>
    <row r="3" spans="1:19" x14ac:dyDescent="0.25">
      <c r="A3" t="s">
        <v>776</v>
      </c>
      <c r="B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1981 Nelson Piquet - Brabham BT49C #5</v>
      </c>
      <c r="C3">
        <f>COUNTIF(Wishlist!A:A,Table1[[#This Row],[Artículo]])</f>
        <v>0</v>
      </c>
      <c r="D3" t="str">
        <f>_xlfn.XLOOKUP(Table1[[#This Row],[Artículo]],Campeones!A:A,Campeones!B:B,"")</f>
        <v/>
      </c>
      <c r="E3" s="4">
        <v>7.16</v>
      </c>
      <c r="F3" s="4">
        <v>7.16</v>
      </c>
      <c r="G3" s="4">
        <v>7.16</v>
      </c>
      <c r="H3" s="4">
        <v>7.16</v>
      </c>
      <c r="I3" s="4">
        <v>7.16</v>
      </c>
      <c r="J3" s="4">
        <v>7.16</v>
      </c>
      <c r="K3" s="4">
        <v>7.16</v>
      </c>
      <c r="L3" s="4">
        <v>7.16</v>
      </c>
      <c r="M3" s="4">
        <v>7.16</v>
      </c>
      <c r="N3" s="4">
        <v>7.16</v>
      </c>
      <c r="O3" s="4">
        <v>7.16</v>
      </c>
      <c r="P3" s="4">
        <v>7.16</v>
      </c>
      <c r="Q3" s="4">
        <v>7.16</v>
      </c>
      <c r="R3" s="4">
        <v>7.16</v>
      </c>
      <c r="S3" s="4">
        <v>7.16</v>
      </c>
    </row>
    <row r="4" spans="1:19" x14ac:dyDescent="0.25">
      <c r="A4" t="s">
        <v>941</v>
      </c>
      <c r="B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1988 Mauricio Gugelmin - March Judd 881</v>
      </c>
      <c r="C4">
        <f>COUNTIF(Wishlist!A:A,Table1[[#This Row],[Artículo]])</f>
        <v>1</v>
      </c>
      <c r="D4" t="str">
        <f>_xlfn.XLOOKUP(Table1[[#This Row],[Artículo]],Campeones!A:A,Campeones!B:B,"")</f>
        <v/>
      </c>
      <c r="E4" s="4">
        <v>7.16</v>
      </c>
      <c r="F4" s="4">
        <v>7.16</v>
      </c>
      <c r="G4" s="4">
        <v>7.16</v>
      </c>
      <c r="H4" s="4">
        <v>7.16</v>
      </c>
      <c r="I4" s="4">
        <v>7.16</v>
      </c>
      <c r="J4" s="4">
        <v>7.16</v>
      </c>
      <c r="K4" s="4">
        <v>7.16</v>
      </c>
      <c r="L4" s="4">
        <v>7.16</v>
      </c>
      <c r="M4" s="4">
        <v>7.16</v>
      </c>
      <c r="N4" s="4">
        <v>7.16</v>
      </c>
      <c r="O4" s="4">
        <v>7.16</v>
      </c>
      <c r="P4" s="4">
        <v>7.16</v>
      </c>
      <c r="Q4" s="4">
        <v>7.16</v>
      </c>
      <c r="R4" s="4">
        <v>7.16</v>
      </c>
      <c r="S4" s="4">
        <v>7.16</v>
      </c>
    </row>
    <row r="5" spans="1:19" x14ac:dyDescent="0.25">
      <c r="A5" t="s">
        <v>982</v>
      </c>
      <c r="B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1991 Roberto Moreno - Jordan Ford 191</v>
      </c>
      <c r="C5">
        <f>COUNTIF(Wishlist!A:A,Table1[[#This Row],[Artículo]])</f>
        <v>0</v>
      </c>
      <c r="D5" t="str">
        <f>_xlfn.XLOOKUP(Table1[[#This Row],[Artículo]],Campeones!A:A,Campeones!B:B,"")</f>
        <v/>
      </c>
      <c r="E5" s="4">
        <v>7.16</v>
      </c>
      <c r="F5" s="4">
        <v>7.16</v>
      </c>
      <c r="G5" s="4">
        <v>7.16</v>
      </c>
      <c r="H5" s="4">
        <v>7.16</v>
      </c>
      <c r="I5" s="4">
        <v>7.16</v>
      </c>
      <c r="J5" s="4">
        <v>7.16</v>
      </c>
      <c r="K5" s="4">
        <v>7.16</v>
      </c>
      <c r="L5" s="4">
        <v>7.16</v>
      </c>
      <c r="M5" s="4">
        <v>7.16</v>
      </c>
      <c r="N5" s="4">
        <v>7.16</v>
      </c>
      <c r="O5" s="4">
        <v>7.16</v>
      </c>
      <c r="P5" s="4">
        <v>7.16</v>
      </c>
      <c r="Q5" s="4">
        <v>7.16</v>
      </c>
      <c r="R5" s="4">
        <v>7.16</v>
      </c>
      <c r="S5" s="4">
        <v>7.16</v>
      </c>
    </row>
    <row r="6" spans="1:19" x14ac:dyDescent="0.25">
      <c r="A6" t="s">
        <v>1129</v>
      </c>
      <c r="B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 xml:space="preserve">2000 Ricardo Zonta - BAR 002 </v>
      </c>
      <c r="C6">
        <f>COUNTIF(Wishlist!A:A,Table1[[#This Row],[Artículo]])</f>
        <v>1</v>
      </c>
      <c r="D6" t="str">
        <f>_xlfn.XLOOKUP(Table1[[#This Row],[Artículo]],Campeones!A:A,Campeones!B:B,"")</f>
        <v/>
      </c>
      <c r="E6" s="4">
        <v>7.16</v>
      </c>
      <c r="F6" s="4">
        <v>7.16</v>
      </c>
      <c r="G6" s="4">
        <v>7.16</v>
      </c>
      <c r="H6" s="4">
        <v>7.16</v>
      </c>
      <c r="I6" s="4">
        <v>7.16</v>
      </c>
      <c r="J6" s="4">
        <v>7.16</v>
      </c>
      <c r="K6" s="4">
        <v>7.16</v>
      </c>
      <c r="L6" s="4">
        <v>7.16</v>
      </c>
      <c r="M6" s="4">
        <v>7.16</v>
      </c>
      <c r="N6" s="4">
        <v>7.16</v>
      </c>
      <c r="O6" s="4">
        <v>7.16</v>
      </c>
      <c r="P6" s="4">
        <v>7.16</v>
      </c>
      <c r="Q6" s="4">
        <v>7.16</v>
      </c>
      <c r="R6" s="4">
        <v>7.16</v>
      </c>
      <c r="S6" s="4">
        <v>7.16</v>
      </c>
    </row>
    <row r="7" spans="1:19" x14ac:dyDescent="0.25">
      <c r="A7" t="s">
        <v>1193</v>
      </c>
      <c r="B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2006 Rubens Barrichello - Honda RA106</v>
      </c>
      <c r="C7">
        <f>COUNTIF(Wishlist!A:A,Table1[[#This Row],[Artículo]])</f>
        <v>1</v>
      </c>
      <c r="D7" t="str">
        <f>_xlfn.XLOOKUP(Table1[[#This Row],[Artículo]],Campeones!A:A,Campeones!B:B,"")</f>
        <v/>
      </c>
      <c r="E7" s="4">
        <v>7.16</v>
      </c>
      <c r="F7" s="4">
        <v>7.16</v>
      </c>
      <c r="G7" s="4">
        <v>7.16</v>
      </c>
      <c r="H7" s="4">
        <v>7.16</v>
      </c>
      <c r="I7" s="4">
        <v>7.16</v>
      </c>
      <c r="J7" s="4">
        <v>7.16</v>
      </c>
      <c r="K7" s="4">
        <v>7.16</v>
      </c>
      <c r="L7" s="4">
        <v>7.16</v>
      </c>
      <c r="M7" s="4">
        <v>7.16</v>
      </c>
      <c r="N7" s="4">
        <v>7.16</v>
      </c>
      <c r="O7" s="4">
        <v>7.16</v>
      </c>
      <c r="P7" s="4">
        <v>7.16</v>
      </c>
      <c r="Q7" s="4">
        <v>7.16</v>
      </c>
      <c r="R7" s="4">
        <v>7.16</v>
      </c>
      <c r="S7" s="4">
        <v>7.16</v>
      </c>
    </row>
    <row r="8" spans="1:19" x14ac:dyDescent="0.25">
      <c r="A8" t="s">
        <v>587</v>
      </c>
      <c r="B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1974 Emerson Fittipaldi - McLaren M23</v>
      </c>
      <c r="C8">
        <f>COUNTIF(Wishlist!A:A,Table1[[#This Row],[Artículo]])</f>
        <v>0</v>
      </c>
      <c r="D8">
        <f>_xlfn.XLOOKUP(Table1[[#This Row],[Artículo]],Campeones!A:A,Campeones!B:B,"")</f>
        <v>1974</v>
      </c>
      <c r="E8" s="4">
        <v>8.9499999999999993</v>
      </c>
      <c r="F8" s="4">
        <v>8.9499999999999993</v>
      </c>
      <c r="G8" s="4">
        <v>8.9499999999999993</v>
      </c>
      <c r="H8" s="4">
        <v>8.9499999999999993</v>
      </c>
      <c r="I8" s="4">
        <v>8.9499999999999993</v>
      </c>
      <c r="J8" s="4">
        <v>8.9499999999999993</v>
      </c>
      <c r="K8" s="4">
        <v>8.9499999999999993</v>
      </c>
      <c r="L8" s="4">
        <v>8.9499999999999993</v>
      </c>
      <c r="M8" s="4">
        <v>8.9499999999999993</v>
      </c>
      <c r="N8" s="4">
        <v>8.9499999999999993</v>
      </c>
      <c r="O8" s="4">
        <v>8.9499999999999993</v>
      </c>
      <c r="P8" s="4">
        <v>8.9499999999999993</v>
      </c>
      <c r="Q8" s="4">
        <v>8.9499999999999993</v>
      </c>
      <c r="R8" s="4">
        <v>8.9499999999999993</v>
      </c>
      <c r="S8" s="4">
        <v>8.9499999999999993</v>
      </c>
    </row>
    <row r="9" spans="1:19" x14ac:dyDescent="0.25">
      <c r="A9" t="s">
        <v>266</v>
      </c>
      <c r="B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1952 Louis Rosier - Ferrari 375</v>
      </c>
      <c r="C9">
        <f>COUNTIF(Wishlist!A:A,Table1[[#This Row],[Artículo]])</f>
        <v>1</v>
      </c>
      <c r="D9" t="str">
        <f>_xlfn.XLOOKUP(Table1[[#This Row],[Artículo]],Campeones!A:A,Campeones!B:B,"")</f>
        <v/>
      </c>
      <c r="E9" s="4">
        <v>7.96</v>
      </c>
      <c r="F9" s="4">
        <v>7.96</v>
      </c>
      <c r="G9" s="4">
        <v>7.96</v>
      </c>
      <c r="H9" s="4">
        <v>7.96</v>
      </c>
      <c r="I9" s="4">
        <v>7.96</v>
      </c>
      <c r="J9" s="4">
        <v>7.96</v>
      </c>
      <c r="K9" s="4">
        <v>7.96</v>
      </c>
      <c r="L9" s="4">
        <v>8.9499999999999993</v>
      </c>
      <c r="M9" s="4">
        <v>8.9499999999999993</v>
      </c>
      <c r="N9" s="4">
        <v>8.9499999999999993</v>
      </c>
      <c r="O9" s="4">
        <v>8.9499999999999993</v>
      </c>
      <c r="P9" s="4">
        <v>8.9499999999999993</v>
      </c>
      <c r="Q9" s="4">
        <v>8.9499999999999993</v>
      </c>
      <c r="R9" s="4">
        <v>8.9499999999999993</v>
      </c>
      <c r="S9" s="4">
        <v>8.9499999999999993</v>
      </c>
    </row>
    <row r="10" spans="1:19" x14ac:dyDescent="0.25">
      <c r="A10" t="s">
        <v>331</v>
      </c>
      <c r="B1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1956 Peter Collins - Ferrari D50</v>
      </c>
      <c r="C10">
        <f>COUNTIF(Wishlist!A:A,Table1[[#This Row],[Artículo]])</f>
        <v>1</v>
      </c>
      <c r="D10" t="str">
        <f>_xlfn.XLOOKUP(Table1[[#This Row],[Artículo]],Campeones!A:A,Campeones!B:B,"")</f>
        <v/>
      </c>
      <c r="E10" s="4">
        <v>7.96</v>
      </c>
      <c r="F10" s="4">
        <v>7.96</v>
      </c>
      <c r="G10" s="4">
        <v>7.96</v>
      </c>
      <c r="H10" s="4">
        <v>7.96</v>
      </c>
      <c r="I10" s="4">
        <v>7.96</v>
      </c>
      <c r="J10" s="4">
        <v>7.96</v>
      </c>
      <c r="K10" s="4">
        <v>7.96</v>
      </c>
      <c r="L10" s="4">
        <v>8.9499999999999993</v>
      </c>
      <c r="M10" s="4">
        <v>8.9499999999999993</v>
      </c>
      <c r="N10" s="4">
        <v>8.9499999999999993</v>
      </c>
      <c r="O10" s="4">
        <v>8.9499999999999993</v>
      </c>
      <c r="P10" s="4">
        <v>8.9499999999999993</v>
      </c>
      <c r="Q10" s="4">
        <v>8.9499999999999993</v>
      </c>
      <c r="R10" s="4">
        <v>8.9499999999999993</v>
      </c>
      <c r="S10" s="4">
        <v>8.9499999999999993</v>
      </c>
    </row>
    <row r="11" spans="1:19" x14ac:dyDescent="0.25">
      <c r="A11" t="s">
        <v>385</v>
      </c>
      <c r="B1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1961 Wolfgang Graf Berghe von Trips - Ferrari 156</v>
      </c>
      <c r="C11">
        <f>COUNTIF(Wishlist!A:A,Table1[[#This Row],[Artículo]])</f>
        <v>1</v>
      </c>
      <c r="D11" t="str">
        <f>_xlfn.XLOOKUP(Table1[[#This Row],[Artículo]],Campeones!A:A,Campeones!B:B,"")</f>
        <v/>
      </c>
      <c r="E11" s="4">
        <v>7.96</v>
      </c>
      <c r="F11" s="4">
        <v>7.96</v>
      </c>
      <c r="G11" s="4">
        <v>7.96</v>
      </c>
      <c r="H11" s="4">
        <v>7.96</v>
      </c>
      <c r="I11" s="4">
        <v>7.96</v>
      </c>
      <c r="J11" s="4">
        <v>7.96</v>
      </c>
      <c r="K11" s="4">
        <v>7.96</v>
      </c>
      <c r="L11" s="4">
        <v>8.9499999999999993</v>
      </c>
      <c r="M11" s="4">
        <v>8.9499999999999993</v>
      </c>
      <c r="N11" s="4">
        <v>8.9499999999999993</v>
      </c>
      <c r="O11" s="4">
        <v>8.9499999999999993</v>
      </c>
      <c r="P11" s="4">
        <v>8.9499999999999993</v>
      </c>
      <c r="Q11" s="4">
        <v>8.9499999999999993</v>
      </c>
      <c r="R11" s="4">
        <v>8.9499999999999993</v>
      </c>
      <c r="S11" s="4">
        <v>8.9499999999999993</v>
      </c>
    </row>
    <row r="12" spans="1:19" x14ac:dyDescent="0.25">
      <c r="A12" t="s">
        <v>914</v>
      </c>
      <c r="B1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1985 Michele Alboreto - Ferrari 156/85</v>
      </c>
      <c r="C12">
        <f>COUNTIF(Wishlist!A:A,Table1[[#This Row],[Artículo]])</f>
        <v>0</v>
      </c>
      <c r="D12" t="str">
        <f>_xlfn.XLOOKUP(Table1[[#This Row],[Artículo]],Campeones!A:A,Campeones!B:B,"")</f>
        <v/>
      </c>
      <c r="E12" s="4">
        <v>7.96</v>
      </c>
      <c r="F12" s="4">
        <v>7.96</v>
      </c>
      <c r="G12" s="4">
        <v>7.96</v>
      </c>
      <c r="H12" s="4">
        <v>7.96</v>
      </c>
      <c r="I12" s="4">
        <v>7.96</v>
      </c>
      <c r="J12" s="4">
        <v>7.96</v>
      </c>
      <c r="K12" s="4">
        <v>7.96</v>
      </c>
      <c r="L12" s="4">
        <v>8.9499999999999993</v>
      </c>
      <c r="M12" s="4">
        <v>8.9499999999999993</v>
      </c>
      <c r="N12" s="4">
        <v>8.9499999999999993</v>
      </c>
      <c r="O12" s="4">
        <v>8.9499999999999993</v>
      </c>
      <c r="P12" s="4">
        <v>8.9499999999999993</v>
      </c>
      <c r="Q12" s="4">
        <v>8.9499999999999993</v>
      </c>
      <c r="R12" s="4">
        <v>8.9499999999999993</v>
      </c>
      <c r="S12" s="4">
        <v>8.9499999999999993</v>
      </c>
    </row>
    <row r="13" spans="1:19" x14ac:dyDescent="0.25">
      <c r="A13" t="s">
        <v>1117</v>
      </c>
      <c r="B1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1999 Eddie Irvine - Ferrari F399</v>
      </c>
      <c r="C13">
        <f>COUNTIF(Wishlist!A:A,Table1[[#This Row],[Artículo]])</f>
        <v>0</v>
      </c>
      <c r="D13" t="str">
        <f>_xlfn.XLOOKUP(Table1[[#This Row],[Artículo]],Campeones!A:A,Campeones!B:B,"")</f>
        <v/>
      </c>
      <c r="E13" s="4">
        <v>7.96</v>
      </c>
      <c r="F13" s="4">
        <v>7.96</v>
      </c>
      <c r="G13" s="4">
        <v>7.96</v>
      </c>
      <c r="H13" s="4">
        <v>7.96</v>
      </c>
      <c r="I13" s="4">
        <v>7.96</v>
      </c>
      <c r="J13" s="4">
        <v>7.96</v>
      </c>
      <c r="K13" s="4">
        <v>7.96</v>
      </c>
      <c r="L13" s="4">
        <v>8.9499999999999993</v>
      </c>
      <c r="M13" s="4">
        <v>8.9499999999999993</v>
      </c>
      <c r="N13" s="4">
        <v>8.9499999999999993</v>
      </c>
      <c r="O13" s="4">
        <v>8.9499999999999993</v>
      </c>
      <c r="P13" s="4">
        <v>8.9499999999999993</v>
      </c>
      <c r="Q13" s="4">
        <v>8.9499999999999993</v>
      </c>
      <c r="R13" s="4">
        <v>8.9499999999999993</v>
      </c>
      <c r="S13" s="4">
        <v>8.9499999999999993</v>
      </c>
    </row>
    <row r="14" spans="1:19" x14ac:dyDescent="0.25">
      <c r="A14" t="s">
        <v>1349</v>
      </c>
      <c r="B1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 xml:space="preserve">2019 Mick Schumacher - </v>
      </c>
      <c r="C14">
        <f>COUNTIF(Wishlist!A:A,Table1[[#This Row],[Artículo]])</f>
        <v>0</v>
      </c>
      <c r="D14" t="str">
        <f>_xlfn.XLOOKUP(Table1[[#This Row],[Artículo]],Campeones!A:A,Campeones!B:B,"")</f>
        <v/>
      </c>
      <c r="E14" s="4">
        <v>9.9499999999999993</v>
      </c>
      <c r="F14" s="4">
        <v>9.9499999999999993</v>
      </c>
      <c r="G14" s="4">
        <v>9.9499999999999993</v>
      </c>
      <c r="H14" s="4">
        <v>9.9499999999999993</v>
      </c>
      <c r="I14" s="4">
        <v>9.9499999999999993</v>
      </c>
      <c r="J14" s="4">
        <v>9.9499999999999993</v>
      </c>
      <c r="K14" s="4">
        <v>9.9499999999999993</v>
      </c>
      <c r="L14" s="4">
        <v>9.9499999999999993</v>
      </c>
      <c r="M14" s="4">
        <v>9.9499999999999993</v>
      </c>
      <c r="N14" s="4">
        <v>9.9499999999999993</v>
      </c>
      <c r="O14" s="4">
        <v>9.9499999999999993</v>
      </c>
      <c r="P14" s="4">
        <v>9.9499999999999993</v>
      </c>
      <c r="Q14" s="4">
        <v>9.9499999999999993</v>
      </c>
      <c r="R14" s="4">
        <v>9.9499999999999993</v>
      </c>
      <c r="S14" s="4">
        <v>9.9499999999999993</v>
      </c>
    </row>
    <row r="15" spans="1:19" x14ac:dyDescent="0.25">
      <c r="A15" t="s">
        <v>258</v>
      </c>
      <c r="B1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1951 José Froilán González - Ferrari 375</v>
      </c>
      <c r="C15">
        <f>COUNTIF(Wishlist!A:A,Table1[[#This Row],[Artículo]])</f>
        <v>1</v>
      </c>
      <c r="D15" t="str">
        <f>_xlfn.XLOOKUP(Table1[[#This Row],[Artículo]],Campeones!A:A,Campeones!B:B,"")</f>
        <v/>
      </c>
      <c r="E15" s="4">
        <v>10.36</v>
      </c>
      <c r="F15" s="4">
        <v>10.36</v>
      </c>
      <c r="G15" s="4">
        <v>10.36</v>
      </c>
      <c r="H15" s="4">
        <v>10.36</v>
      </c>
      <c r="I15" s="4">
        <v>10.36</v>
      </c>
      <c r="J15" s="4">
        <v>10.36</v>
      </c>
      <c r="K15" s="4">
        <v>10.36</v>
      </c>
      <c r="L15" s="4">
        <v>11.65</v>
      </c>
      <c r="M15" s="4">
        <v>11.65</v>
      </c>
      <c r="N15" s="4">
        <v>11.65</v>
      </c>
      <c r="O15" s="4">
        <v>11.65</v>
      </c>
      <c r="P15" s="4">
        <v>11.65</v>
      </c>
      <c r="Q15" s="4">
        <v>11.65</v>
      </c>
      <c r="R15" s="4">
        <v>11.65</v>
      </c>
      <c r="S15" s="4">
        <v>11.65</v>
      </c>
    </row>
    <row r="16" spans="1:19" x14ac:dyDescent="0.25">
      <c r="A16" t="s">
        <v>272</v>
      </c>
      <c r="B1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1953 Kurt Adolff - Ferrari 500</v>
      </c>
      <c r="C16">
        <f>COUNTIF(Wishlist!A:A,Table1[[#This Row],[Artículo]])</f>
        <v>1</v>
      </c>
      <c r="D16" t="str">
        <f>_xlfn.XLOOKUP(Table1[[#This Row],[Artículo]],Campeones!A:A,Campeones!B:B,"")</f>
        <v/>
      </c>
      <c r="E16" s="4">
        <v>10.36</v>
      </c>
      <c r="F16" s="4">
        <v>10.36</v>
      </c>
      <c r="G16" s="4">
        <v>10.36</v>
      </c>
      <c r="H16" s="4">
        <v>10.36</v>
      </c>
      <c r="I16" s="4">
        <v>10.36</v>
      </c>
      <c r="J16" s="4">
        <v>10.36</v>
      </c>
      <c r="K16" s="4">
        <v>10.36</v>
      </c>
      <c r="L16" s="4">
        <v>11.65</v>
      </c>
      <c r="M16" s="4">
        <v>11.65</v>
      </c>
      <c r="N16" s="4">
        <v>11.65</v>
      </c>
      <c r="O16" s="4">
        <v>11.65</v>
      </c>
      <c r="P16" s="4">
        <v>11.65</v>
      </c>
      <c r="Q16" s="4">
        <v>11.65</v>
      </c>
      <c r="R16" s="4">
        <v>11.65</v>
      </c>
      <c r="S16" s="4">
        <v>11.65</v>
      </c>
    </row>
    <row r="17" spans="1:19" x14ac:dyDescent="0.25">
      <c r="A17" t="s">
        <v>277</v>
      </c>
      <c r="B1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 xml:space="preserve">1953 Piero Carini - Ferrari 553 F2 </v>
      </c>
      <c r="C17">
        <f>COUNTIF(Wishlist!A:A,Table1[[#This Row],[Artículo]])</f>
        <v>1</v>
      </c>
      <c r="D17" t="str">
        <f>_xlfn.XLOOKUP(Table1[[#This Row],[Artículo]],Campeones!A:A,Campeones!B:B,"")</f>
        <v/>
      </c>
      <c r="E17" s="4">
        <v>10.36</v>
      </c>
      <c r="F17" s="4">
        <v>10.36</v>
      </c>
      <c r="G17" s="4">
        <v>10.36</v>
      </c>
      <c r="H17" s="4">
        <v>10.36</v>
      </c>
      <c r="I17" s="4">
        <v>10.36</v>
      </c>
      <c r="J17" s="4">
        <v>10.36</v>
      </c>
      <c r="K17" s="4">
        <v>10.36</v>
      </c>
      <c r="L17" s="4">
        <v>11.65</v>
      </c>
      <c r="M17" s="4">
        <v>11.65</v>
      </c>
      <c r="N17" s="4">
        <v>11.65</v>
      </c>
      <c r="O17" s="4">
        <v>11.65</v>
      </c>
      <c r="P17" s="4">
        <v>11.65</v>
      </c>
      <c r="Q17" s="4">
        <v>11.65</v>
      </c>
      <c r="R17" s="4">
        <v>11.65</v>
      </c>
      <c r="S17" s="4">
        <v>11.65</v>
      </c>
    </row>
    <row r="18" spans="1:19" x14ac:dyDescent="0.25">
      <c r="A18" t="s">
        <v>303</v>
      </c>
      <c r="B1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1954 Mike Hawthorn - Ferrari 553</v>
      </c>
      <c r="C18">
        <f>COUNTIF(Wishlist!A:A,Table1[[#This Row],[Artículo]])</f>
        <v>1</v>
      </c>
      <c r="D18" t="str">
        <f>_xlfn.XLOOKUP(Table1[[#This Row],[Artículo]],Campeones!A:A,Campeones!B:B,"")</f>
        <v/>
      </c>
      <c r="E18" s="4">
        <v>10.36</v>
      </c>
      <c r="F18" s="4">
        <v>10.36</v>
      </c>
      <c r="G18" s="4">
        <v>10.36</v>
      </c>
      <c r="H18" s="4">
        <v>10.36</v>
      </c>
      <c r="I18" s="4">
        <v>10.36</v>
      </c>
      <c r="J18" s="4">
        <v>10.36</v>
      </c>
      <c r="K18" s="4">
        <v>10.36</v>
      </c>
      <c r="L18" s="4">
        <v>11.65</v>
      </c>
      <c r="M18" s="4">
        <v>11.65</v>
      </c>
      <c r="N18" s="4">
        <v>11.65</v>
      </c>
      <c r="O18" s="4">
        <v>11.65</v>
      </c>
      <c r="P18" s="4">
        <v>11.65</v>
      </c>
      <c r="Q18" s="4">
        <v>11.65</v>
      </c>
      <c r="R18" s="4">
        <v>11.65</v>
      </c>
      <c r="S18" s="4">
        <v>11.65</v>
      </c>
    </row>
    <row r="19" spans="1:19" x14ac:dyDescent="0.25">
      <c r="A19" t="s">
        <v>298</v>
      </c>
      <c r="B1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1954 Robert Manzon - Ferrari 625F1</v>
      </c>
      <c r="C19">
        <f>COUNTIF(Wishlist!A:A,Table1[[#This Row],[Artículo]])</f>
        <v>1</v>
      </c>
      <c r="D19" t="str">
        <f>_xlfn.XLOOKUP(Table1[[#This Row],[Artículo]],Campeones!A:A,Campeones!B:B,"")</f>
        <v/>
      </c>
      <c r="E19" s="4">
        <v>11.65</v>
      </c>
      <c r="F19" s="4">
        <v>11.65</v>
      </c>
      <c r="G19" s="4">
        <v>11.65</v>
      </c>
      <c r="H19" s="4">
        <v>11.65</v>
      </c>
      <c r="I19" s="4">
        <v>11.65</v>
      </c>
      <c r="J19" s="4">
        <v>11.65</v>
      </c>
      <c r="K19" s="4">
        <v>11.65</v>
      </c>
      <c r="L19" s="4">
        <v>11.65</v>
      </c>
      <c r="M19" s="4">
        <v>11.65</v>
      </c>
      <c r="N19" s="4">
        <v>11.65</v>
      </c>
      <c r="O19" s="4">
        <v>11.65</v>
      </c>
      <c r="P19" s="4">
        <v>11.65</v>
      </c>
      <c r="Q19" s="4">
        <v>11.65</v>
      </c>
      <c r="R19" s="4">
        <v>11.65</v>
      </c>
      <c r="S19" s="4">
        <v>11.65</v>
      </c>
    </row>
    <row r="20" spans="1:19" x14ac:dyDescent="0.25">
      <c r="A20" t="s">
        <v>323</v>
      </c>
      <c r="B2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1955 Eugenio Castellotti - Ferrari 555</v>
      </c>
      <c r="C20">
        <f>COUNTIF(Wishlist!A:A,Table1[[#This Row],[Artículo]])</f>
        <v>1</v>
      </c>
      <c r="D20" t="str">
        <f>_xlfn.XLOOKUP(Table1[[#This Row],[Artículo]],Campeones!A:A,Campeones!B:B,"")</f>
        <v/>
      </c>
      <c r="E20" s="4">
        <v>10.36</v>
      </c>
      <c r="F20" s="4">
        <v>10.36</v>
      </c>
      <c r="G20" s="4">
        <v>10.36</v>
      </c>
      <c r="H20" s="4">
        <v>10.36</v>
      </c>
      <c r="I20" s="4">
        <v>10.36</v>
      </c>
      <c r="J20" s="4">
        <v>10.36</v>
      </c>
      <c r="K20" s="4">
        <v>10.36</v>
      </c>
      <c r="L20" s="4">
        <v>11.65</v>
      </c>
      <c r="M20" s="4">
        <v>11.65</v>
      </c>
      <c r="N20" s="4">
        <v>11.65</v>
      </c>
      <c r="O20" s="4">
        <v>11.65</v>
      </c>
      <c r="P20" s="4">
        <v>11.65</v>
      </c>
      <c r="Q20" s="4">
        <v>11.65</v>
      </c>
      <c r="R20" s="4">
        <v>11.65</v>
      </c>
      <c r="S20" s="4">
        <v>11.65</v>
      </c>
    </row>
    <row r="21" spans="1:19" x14ac:dyDescent="0.25">
      <c r="A21" t="s">
        <v>327</v>
      </c>
      <c r="B2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1955 Maurice Trintignant - Ferrari 625F1</v>
      </c>
      <c r="C21">
        <f>COUNTIF(Wishlist!A:A,Table1[[#This Row],[Artículo]])</f>
        <v>1</v>
      </c>
      <c r="D21" t="str">
        <f>_xlfn.XLOOKUP(Table1[[#This Row],[Artículo]],Campeones!A:A,Campeones!B:B,"")</f>
        <v/>
      </c>
      <c r="E21" s="4">
        <v>10.36</v>
      </c>
      <c r="F21" s="4">
        <v>10.36</v>
      </c>
      <c r="G21" s="4">
        <v>10.36</v>
      </c>
      <c r="H21" s="4">
        <v>10.36</v>
      </c>
      <c r="I21" s="4">
        <v>10.36</v>
      </c>
      <c r="J21" s="4">
        <v>10.36</v>
      </c>
      <c r="K21" s="4">
        <v>10.36</v>
      </c>
      <c r="L21" s="4">
        <v>11.65</v>
      </c>
      <c r="M21" s="4">
        <v>11.65</v>
      </c>
      <c r="N21" s="4">
        <v>11.65</v>
      </c>
      <c r="O21" s="4">
        <v>11.65</v>
      </c>
      <c r="P21" s="4">
        <v>11.65</v>
      </c>
      <c r="Q21" s="4">
        <v>11.65</v>
      </c>
      <c r="R21" s="4">
        <v>11.65</v>
      </c>
      <c r="S21" s="4">
        <v>11.65</v>
      </c>
    </row>
    <row r="22" spans="1:19" x14ac:dyDescent="0.25">
      <c r="A22" t="s">
        <v>336</v>
      </c>
      <c r="B2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1957 Luigi Musso - Ferrari 801</v>
      </c>
      <c r="C22">
        <f>COUNTIF(Wishlist!A:A,Table1[[#This Row],[Artículo]])</f>
        <v>1</v>
      </c>
      <c r="D22" t="str">
        <f>_xlfn.XLOOKUP(Table1[[#This Row],[Artículo]],Campeones!A:A,Campeones!B:B,"")</f>
        <v/>
      </c>
      <c r="E22" s="4">
        <v>10.36</v>
      </c>
      <c r="F22" s="4">
        <v>10.36</v>
      </c>
      <c r="G22" s="4">
        <v>10.36</v>
      </c>
      <c r="H22" s="4">
        <v>10.36</v>
      </c>
      <c r="I22" s="4">
        <v>10.36</v>
      </c>
      <c r="J22" s="4">
        <v>10.36</v>
      </c>
      <c r="K22" s="4">
        <v>10.36</v>
      </c>
      <c r="L22" s="4">
        <v>11.65</v>
      </c>
      <c r="M22" s="4">
        <v>11.65</v>
      </c>
      <c r="N22" s="4">
        <v>11.65</v>
      </c>
      <c r="O22" s="4">
        <v>11.65</v>
      </c>
      <c r="P22" s="4">
        <v>11.65</v>
      </c>
      <c r="Q22" s="4">
        <v>11.65</v>
      </c>
      <c r="R22" s="4">
        <v>11.65</v>
      </c>
      <c r="S22" s="4">
        <v>11.65</v>
      </c>
    </row>
    <row r="23" spans="1:19" x14ac:dyDescent="0.25">
      <c r="A23" t="s">
        <v>340</v>
      </c>
      <c r="B2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1958 Mike Hawthorn - Ferrari 246</v>
      </c>
      <c r="C23">
        <f>COUNTIF(Wishlist!A:A,Table1[[#This Row],[Artículo]])</f>
        <v>1</v>
      </c>
      <c r="D23" t="str">
        <f>_xlfn.XLOOKUP(Table1[[#This Row],[Artículo]],Campeones!A:A,Campeones!B:B,"")</f>
        <v/>
      </c>
      <c r="E23" s="4">
        <v>10.36</v>
      </c>
      <c r="F23" s="4">
        <v>10.36</v>
      </c>
      <c r="G23" s="4">
        <v>10.36</v>
      </c>
      <c r="H23" s="4">
        <v>10.36</v>
      </c>
      <c r="I23" s="4">
        <v>10.36</v>
      </c>
      <c r="J23" s="4">
        <v>10.36</v>
      </c>
      <c r="K23" s="4">
        <v>10.36</v>
      </c>
      <c r="L23" s="4">
        <v>11.65</v>
      </c>
      <c r="M23" s="4">
        <v>11.65</v>
      </c>
      <c r="N23" s="4">
        <v>11.65</v>
      </c>
      <c r="O23" s="4">
        <v>11.65</v>
      </c>
      <c r="P23" s="4">
        <v>11.65</v>
      </c>
      <c r="Q23" s="4">
        <v>11.65</v>
      </c>
      <c r="R23" s="4">
        <v>11.65</v>
      </c>
      <c r="S23" s="4">
        <v>11.65</v>
      </c>
    </row>
    <row r="24" spans="1:19" x14ac:dyDescent="0.25">
      <c r="A24" t="s">
        <v>344</v>
      </c>
      <c r="B2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1958 Olivier Gendebien - Ferrari Dino 246F1</v>
      </c>
      <c r="C24">
        <f>COUNTIF(Wishlist!A:A,Table1[[#This Row],[Artículo]])</f>
        <v>1</v>
      </c>
      <c r="D24" t="str">
        <f>_xlfn.XLOOKUP(Table1[[#This Row],[Artículo]],Campeones!A:A,Campeones!B:B,"")</f>
        <v/>
      </c>
      <c r="E24" s="4">
        <v>11.65</v>
      </c>
      <c r="F24" s="4">
        <v>11.65</v>
      </c>
      <c r="G24" s="4">
        <v>11.65</v>
      </c>
      <c r="H24" s="4">
        <v>11.65</v>
      </c>
      <c r="I24" s="4">
        <v>11.65</v>
      </c>
      <c r="J24" s="4">
        <v>11.65</v>
      </c>
      <c r="K24" s="4">
        <v>11.65</v>
      </c>
      <c r="L24" s="4">
        <v>11.65</v>
      </c>
      <c r="M24" s="4">
        <v>11.65</v>
      </c>
      <c r="N24" s="4">
        <v>11.65</v>
      </c>
      <c r="O24" s="4">
        <v>11.65</v>
      </c>
      <c r="P24" s="4">
        <v>11.65</v>
      </c>
      <c r="Q24" s="4">
        <v>11.65</v>
      </c>
      <c r="R24" s="4">
        <v>11.65</v>
      </c>
      <c r="S24" s="4">
        <v>11.65</v>
      </c>
    </row>
    <row r="25" spans="1:19" x14ac:dyDescent="0.25">
      <c r="A25" t="s">
        <v>433</v>
      </c>
      <c r="B2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1965 John Surtees - Ferrari 1512</v>
      </c>
      <c r="C25">
        <f>COUNTIF(Wishlist!A:A,Table1[[#This Row],[Artículo]])</f>
        <v>1</v>
      </c>
      <c r="D25" t="str">
        <f>_xlfn.XLOOKUP(Table1[[#This Row],[Artículo]],Campeones!A:A,Campeones!B:B,"")</f>
        <v/>
      </c>
      <c r="E25" s="4">
        <v>10.36</v>
      </c>
      <c r="F25" s="4">
        <v>10.36</v>
      </c>
      <c r="G25" s="4">
        <v>10.36</v>
      </c>
      <c r="H25" s="4">
        <v>10.36</v>
      </c>
      <c r="I25" s="4">
        <v>10.36</v>
      </c>
      <c r="J25" s="4">
        <v>10.36</v>
      </c>
      <c r="K25" s="4">
        <v>10.36</v>
      </c>
      <c r="L25" s="4">
        <v>11.65</v>
      </c>
      <c r="M25" s="4">
        <v>11.65</v>
      </c>
      <c r="N25" s="4">
        <v>11.65</v>
      </c>
      <c r="O25" s="4">
        <v>11.65</v>
      </c>
      <c r="P25" s="4">
        <v>11.65</v>
      </c>
      <c r="Q25" s="4">
        <v>11.65</v>
      </c>
      <c r="R25" s="4">
        <v>11.65</v>
      </c>
      <c r="S25" s="4">
        <v>11.65</v>
      </c>
    </row>
    <row r="26" spans="1:19" x14ac:dyDescent="0.25">
      <c r="A26" t="s">
        <v>422</v>
      </c>
      <c r="B2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1965 Pedro Rodríguez - Ferrari 1512</v>
      </c>
      <c r="C26">
        <f>COUNTIF(Wishlist!A:A,Table1[[#This Row],[Artículo]])</f>
        <v>1</v>
      </c>
      <c r="D26" t="str">
        <f>_xlfn.XLOOKUP(Table1[[#This Row],[Artículo]],Campeones!A:A,Campeones!B:B,"")</f>
        <v/>
      </c>
      <c r="E26" s="4">
        <v>10.36</v>
      </c>
      <c r="F26" s="4">
        <v>10.36</v>
      </c>
      <c r="G26" s="4">
        <v>10.36</v>
      </c>
      <c r="H26" s="4">
        <v>10.36</v>
      </c>
      <c r="I26" s="4">
        <v>10.36</v>
      </c>
      <c r="J26" s="4">
        <v>10.36</v>
      </c>
      <c r="K26" s="4">
        <v>10.36</v>
      </c>
      <c r="L26" s="4">
        <v>11.65</v>
      </c>
      <c r="M26" s="4">
        <v>11.65</v>
      </c>
      <c r="N26" s="4">
        <v>11.65</v>
      </c>
      <c r="O26" s="4">
        <v>11.65</v>
      </c>
      <c r="P26" s="4">
        <v>11.65</v>
      </c>
      <c r="Q26" s="4">
        <v>11.65</v>
      </c>
      <c r="R26" s="4">
        <v>11.65</v>
      </c>
      <c r="S26" s="4">
        <v>11.65</v>
      </c>
    </row>
    <row r="27" spans="1:19" x14ac:dyDescent="0.25">
      <c r="A27" t="s">
        <v>449</v>
      </c>
      <c r="B2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1966 Lorenzo Bandini - Ferrari 246 F1</v>
      </c>
      <c r="C27">
        <f>COUNTIF(Wishlist!A:A,Table1[[#This Row],[Artículo]])</f>
        <v>1</v>
      </c>
      <c r="D27" t="str">
        <f>_xlfn.XLOOKUP(Table1[[#This Row],[Artículo]],Campeones!A:A,Campeones!B:B,"")</f>
        <v/>
      </c>
      <c r="E27" s="4">
        <v>10.36</v>
      </c>
      <c r="F27" s="4">
        <v>10.36</v>
      </c>
      <c r="G27" s="4">
        <v>10.36</v>
      </c>
      <c r="H27" s="4">
        <v>10.36</v>
      </c>
      <c r="I27" s="4">
        <v>10.36</v>
      </c>
      <c r="J27" s="4">
        <v>10.36</v>
      </c>
      <c r="K27" s="4">
        <v>10.36</v>
      </c>
      <c r="L27" s="4">
        <v>11.65</v>
      </c>
      <c r="M27" s="4">
        <v>11.65</v>
      </c>
      <c r="N27" s="4">
        <v>11.65</v>
      </c>
      <c r="O27" s="4">
        <v>11.65</v>
      </c>
      <c r="P27" s="4">
        <v>11.65</v>
      </c>
      <c r="Q27" s="4">
        <v>11.65</v>
      </c>
      <c r="R27" s="4">
        <v>11.65</v>
      </c>
      <c r="S27" s="4">
        <v>11.65</v>
      </c>
    </row>
    <row r="28" spans="1:19" x14ac:dyDescent="0.25">
      <c r="A28" t="s">
        <v>454</v>
      </c>
      <c r="B2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1966 Ludovico Scarfiotti - Ferrari 312/66</v>
      </c>
      <c r="C28">
        <f>COUNTIF(Wishlist!A:A,Table1[[#This Row],[Artículo]])</f>
        <v>1</v>
      </c>
      <c r="D28" t="str">
        <f>_xlfn.XLOOKUP(Table1[[#This Row],[Artículo]],Campeones!A:A,Campeones!B:B,"")</f>
        <v/>
      </c>
      <c r="E28" s="4">
        <v>10.36</v>
      </c>
      <c r="F28" s="4">
        <v>10.36</v>
      </c>
      <c r="G28" s="4">
        <v>10.36</v>
      </c>
      <c r="H28" s="4">
        <v>10.36</v>
      </c>
      <c r="I28" s="4">
        <v>10.36</v>
      </c>
      <c r="J28" s="4">
        <v>10.36</v>
      </c>
      <c r="K28" s="4">
        <v>10.36</v>
      </c>
      <c r="L28" s="4">
        <v>11.65</v>
      </c>
      <c r="M28" s="4">
        <v>11.65</v>
      </c>
      <c r="N28" s="4">
        <v>11.65</v>
      </c>
      <c r="O28" s="4">
        <v>11.65</v>
      </c>
      <c r="P28" s="4">
        <v>11.65</v>
      </c>
      <c r="Q28" s="4">
        <v>11.65</v>
      </c>
      <c r="R28" s="4">
        <v>11.65</v>
      </c>
      <c r="S28" s="4">
        <v>11.65</v>
      </c>
    </row>
    <row r="29" spans="1:19" x14ac:dyDescent="0.25">
      <c r="A29" t="s">
        <v>475</v>
      </c>
      <c r="B2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1967 Chris Amon - Ferrari 312</v>
      </c>
      <c r="C29">
        <f>COUNTIF(Wishlist!A:A,Table1[[#This Row],[Artículo]])</f>
        <v>1</v>
      </c>
      <c r="D29" t="str">
        <f>_xlfn.XLOOKUP(Table1[[#This Row],[Artículo]],Campeones!A:A,Campeones!B:B,"")</f>
        <v/>
      </c>
      <c r="E29" s="4">
        <v>10.36</v>
      </c>
      <c r="F29" s="4">
        <v>10.36</v>
      </c>
      <c r="G29" s="4">
        <v>10.36</v>
      </c>
      <c r="H29" s="4">
        <v>10.36</v>
      </c>
      <c r="I29" s="4">
        <v>10.36</v>
      </c>
      <c r="J29" s="4">
        <v>10.36</v>
      </c>
      <c r="K29" s="4">
        <v>10.36</v>
      </c>
      <c r="L29" s="4">
        <v>11.65</v>
      </c>
      <c r="M29" s="4">
        <v>11.65</v>
      </c>
      <c r="N29" s="4">
        <v>11.65</v>
      </c>
      <c r="O29" s="4">
        <v>11.65</v>
      </c>
      <c r="P29" s="4">
        <v>11.65</v>
      </c>
      <c r="Q29" s="4">
        <v>11.65</v>
      </c>
      <c r="R29" s="4">
        <v>11.65</v>
      </c>
      <c r="S29" s="4">
        <v>11.65</v>
      </c>
    </row>
    <row r="30" spans="1:19" x14ac:dyDescent="0.25">
      <c r="A30" t="s">
        <v>492</v>
      </c>
      <c r="B3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1968 Jacky Ickx - Ferrari 312</v>
      </c>
      <c r="C30">
        <f>COUNTIF(Wishlist!A:A,Table1[[#This Row],[Artículo]])</f>
        <v>0</v>
      </c>
      <c r="D30" t="str">
        <f>_xlfn.XLOOKUP(Table1[[#This Row],[Artículo]],Campeones!A:A,Campeones!B:B,"")</f>
        <v/>
      </c>
      <c r="E30" s="4">
        <v>10.36</v>
      </c>
      <c r="F30" s="4">
        <v>10.36</v>
      </c>
      <c r="G30" s="4">
        <v>10.36</v>
      </c>
      <c r="H30" s="4">
        <v>10.36</v>
      </c>
      <c r="I30" s="4">
        <v>10.36</v>
      </c>
      <c r="J30" s="4">
        <v>10.36</v>
      </c>
      <c r="K30" s="4">
        <v>10.36</v>
      </c>
      <c r="L30" s="4">
        <v>11.65</v>
      </c>
      <c r="M30" s="4">
        <v>11.65</v>
      </c>
      <c r="N30" s="4">
        <v>11.65</v>
      </c>
      <c r="O30" s="4">
        <v>11.65</v>
      </c>
      <c r="P30" s="4">
        <v>11.65</v>
      </c>
      <c r="Q30" s="4">
        <v>11.65</v>
      </c>
      <c r="R30" s="4">
        <v>11.65</v>
      </c>
      <c r="S30" s="4">
        <v>11.65</v>
      </c>
    </row>
    <row r="31" spans="1:19" x14ac:dyDescent="0.25">
      <c r="A31" t="s">
        <v>950</v>
      </c>
      <c r="B3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1988 Gerhard Berger - Ferrari F1-87/88C</v>
      </c>
      <c r="C31">
        <f>COUNTIF(Wishlist!A:A,Table1[[#This Row],[Artículo]])</f>
        <v>1</v>
      </c>
      <c r="D31" t="str">
        <f>_xlfn.XLOOKUP(Table1[[#This Row],[Artículo]],Campeones!A:A,Campeones!B:B,"")</f>
        <v/>
      </c>
      <c r="E31" s="4">
        <v>10.36</v>
      </c>
      <c r="F31" s="4">
        <v>10.36</v>
      </c>
      <c r="G31" s="4">
        <v>10.36</v>
      </c>
      <c r="H31" s="4">
        <v>10.36</v>
      </c>
      <c r="I31" s="4">
        <v>10.36</v>
      </c>
      <c r="J31" s="4">
        <v>10.36</v>
      </c>
      <c r="K31" s="4">
        <v>10.36</v>
      </c>
      <c r="L31" s="4">
        <v>11.65</v>
      </c>
      <c r="M31" s="4">
        <v>11.65</v>
      </c>
      <c r="N31" s="4">
        <v>11.65</v>
      </c>
      <c r="O31" s="4">
        <v>11.65</v>
      </c>
      <c r="P31" s="4">
        <v>11.65</v>
      </c>
      <c r="Q31" s="4">
        <v>11.65</v>
      </c>
      <c r="R31" s="4">
        <v>11.65</v>
      </c>
      <c r="S31" s="4">
        <v>11.65</v>
      </c>
    </row>
    <row r="32" spans="1:19" x14ac:dyDescent="0.25">
      <c r="A32" t="s">
        <v>1056</v>
      </c>
      <c r="B3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1994 Gerhard Berger - Ferrari 412T1</v>
      </c>
      <c r="C32">
        <f>COUNTIF(Wishlist!A:A,Table1[[#This Row],[Artículo]])</f>
        <v>1</v>
      </c>
      <c r="D32" t="str">
        <f>_xlfn.XLOOKUP(Table1[[#This Row],[Artículo]],Campeones!A:A,Campeones!B:B,"")</f>
        <v/>
      </c>
      <c r="E32" s="4">
        <v>10.36</v>
      </c>
      <c r="F32" s="4">
        <v>10.36</v>
      </c>
      <c r="G32" s="4">
        <v>10.36</v>
      </c>
      <c r="H32" s="4">
        <v>10.36</v>
      </c>
      <c r="I32" s="4">
        <v>10.36</v>
      </c>
      <c r="J32" s="4">
        <v>10.36</v>
      </c>
      <c r="K32" s="4">
        <v>10.36</v>
      </c>
      <c r="L32" s="4">
        <v>11.65</v>
      </c>
      <c r="M32" s="4">
        <v>11.65</v>
      </c>
      <c r="N32" s="4">
        <v>11.65</v>
      </c>
      <c r="O32" s="4">
        <v>11.65</v>
      </c>
      <c r="P32" s="4">
        <v>11.65</v>
      </c>
      <c r="Q32" s="4">
        <v>11.65</v>
      </c>
      <c r="R32" s="4">
        <v>11.65</v>
      </c>
      <c r="S32" s="4">
        <v>11.65</v>
      </c>
    </row>
    <row r="33" spans="1:19" x14ac:dyDescent="0.25">
      <c r="A33" t="s">
        <v>1085</v>
      </c>
      <c r="B3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1995 Jean Alesi - Ferrari 412T2</v>
      </c>
      <c r="C33">
        <f>COUNTIF(Wishlist!A:A,Table1[[#This Row],[Artículo]])</f>
        <v>1</v>
      </c>
      <c r="D33" t="str">
        <f>_xlfn.XLOOKUP(Table1[[#This Row],[Artículo]],Campeones!A:A,Campeones!B:B,"")</f>
        <v/>
      </c>
      <c r="E33" s="4">
        <v>10.36</v>
      </c>
      <c r="F33" s="4">
        <v>10.36</v>
      </c>
      <c r="G33" s="4">
        <v>10.36</v>
      </c>
      <c r="H33" s="4">
        <v>10.36</v>
      </c>
      <c r="I33" s="4">
        <v>10.36</v>
      </c>
      <c r="J33" s="4">
        <v>10.36</v>
      </c>
      <c r="K33" s="4">
        <v>10.36</v>
      </c>
      <c r="L33" s="4">
        <v>11.65</v>
      </c>
      <c r="M33" s="4">
        <v>11.65</v>
      </c>
      <c r="N33" s="4">
        <v>11.65</v>
      </c>
      <c r="O33" s="4">
        <v>11.65</v>
      </c>
      <c r="P33" s="4">
        <v>11.65</v>
      </c>
      <c r="Q33" s="4">
        <v>11.65</v>
      </c>
      <c r="R33" s="4">
        <v>11.65</v>
      </c>
      <c r="S33" s="4">
        <v>11.65</v>
      </c>
    </row>
    <row r="34" spans="1:19" x14ac:dyDescent="0.25">
      <c r="A34" t="s">
        <v>1103</v>
      </c>
      <c r="B3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1997 Eddie Irvine  - Ferrari F310B</v>
      </c>
      <c r="C34">
        <f>COUNTIF(Wishlist!A:A,Table1[[#This Row],[Artículo]])</f>
        <v>1</v>
      </c>
      <c r="D34" t="str">
        <f>_xlfn.XLOOKUP(Table1[[#This Row],[Artículo]],Campeones!A:A,Campeones!B:B,"")</f>
        <v/>
      </c>
      <c r="E34" s="4">
        <v>10.36</v>
      </c>
      <c r="F34" s="4">
        <v>10.36</v>
      </c>
      <c r="G34" s="4">
        <v>10.36</v>
      </c>
      <c r="H34" s="4">
        <v>10.36</v>
      </c>
      <c r="I34" s="4">
        <v>10.36</v>
      </c>
      <c r="J34" s="4">
        <v>10.36</v>
      </c>
      <c r="K34" s="4">
        <v>10.36</v>
      </c>
      <c r="L34" s="4">
        <v>11.65</v>
      </c>
      <c r="M34" s="4">
        <v>11.65</v>
      </c>
      <c r="N34" s="4">
        <v>11.65</v>
      </c>
      <c r="O34" s="4">
        <v>11.65</v>
      </c>
      <c r="P34" s="4">
        <v>11.65</v>
      </c>
      <c r="Q34" s="4">
        <v>11.65</v>
      </c>
      <c r="R34" s="4">
        <v>11.65</v>
      </c>
      <c r="S34" s="4">
        <v>11.65</v>
      </c>
    </row>
    <row r="35" spans="1:19" x14ac:dyDescent="0.25">
      <c r="A35" t="s">
        <v>1188</v>
      </c>
      <c r="B3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2005 Rubens Barrichello - Ferrari F2005</v>
      </c>
      <c r="C35">
        <f>COUNTIF(Wishlist!A:A,Table1[[#This Row],[Artículo]])</f>
        <v>1</v>
      </c>
      <c r="D35" t="str">
        <f>_xlfn.XLOOKUP(Table1[[#This Row],[Artículo]],Campeones!A:A,Campeones!B:B,"")</f>
        <v/>
      </c>
      <c r="E35" s="4">
        <v>10.36</v>
      </c>
      <c r="F35" s="4">
        <v>10.36</v>
      </c>
      <c r="G35" s="4">
        <v>10.36</v>
      </c>
      <c r="H35" s="4">
        <v>10.36</v>
      </c>
      <c r="I35" s="4">
        <v>10.36</v>
      </c>
      <c r="J35" s="4">
        <v>10.36</v>
      </c>
      <c r="K35" s="4">
        <v>10.36</v>
      </c>
      <c r="L35" s="4">
        <v>11.65</v>
      </c>
      <c r="M35" s="4">
        <v>11.65</v>
      </c>
      <c r="N35" s="4">
        <v>11.65</v>
      </c>
      <c r="O35" s="4">
        <v>11.65</v>
      </c>
      <c r="P35" s="4">
        <v>11.65</v>
      </c>
      <c r="Q35" s="4">
        <v>11.65</v>
      </c>
      <c r="R35" s="4">
        <v>11.65</v>
      </c>
      <c r="S35" s="4">
        <v>11.65</v>
      </c>
    </row>
    <row r="36" spans="1:19" x14ac:dyDescent="0.25">
      <c r="A36" t="s">
        <v>1196</v>
      </c>
      <c r="B3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2006 Felipe Massa - Ferrari 248 F1</v>
      </c>
      <c r="C36">
        <f>COUNTIF(Wishlist!A:A,Table1[[#This Row],[Artículo]])</f>
        <v>1</v>
      </c>
      <c r="D36" t="str">
        <f>_xlfn.XLOOKUP(Table1[[#This Row],[Artículo]],Campeones!A:A,Campeones!B:B,"")</f>
        <v/>
      </c>
      <c r="E36" s="4">
        <v>10.36</v>
      </c>
      <c r="F36" s="4">
        <v>10.36</v>
      </c>
      <c r="G36" s="4">
        <v>10.36</v>
      </c>
      <c r="H36" s="4">
        <v>10.36</v>
      </c>
      <c r="I36" s="4">
        <v>10.36</v>
      </c>
      <c r="J36" s="4">
        <v>10.36</v>
      </c>
      <c r="K36" s="4">
        <v>10.36</v>
      </c>
      <c r="L36" s="4">
        <v>11.65</v>
      </c>
      <c r="M36" s="4">
        <v>11.65</v>
      </c>
      <c r="N36" s="4">
        <v>11.65</v>
      </c>
      <c r="O36" s="4">
        <v>11.65</v>
      </c>
      <c r="P36" s="4">
        <v>11.65</v>
      </c>
      <c r="Q36" s="4">
        <v>11.65</v>
      </c>
      <c r="R36" s="4">
        <v>11.65</v>
      </c>
      <c r="S36" s="4">
        <v>11.65</v>
      </c>
    </row>
    <row r="37" spans="1:19" x14ac:dyDescent="0.25">
      <c r="A37" t="s">
        <v>1209</v>
      </c>
      <c r="B3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 xml:space="preserve">2008 Felipe Massa  - Ferrari F2008 </v>
      </c>
      <c r="C37">
        <f>COUNTIF(Wishlist!A:A,Table1[[#This Row],[Artículo]])</f>
        <v>1</v>
      </c>
      <c r="D37" t="str">
        <f>_xlfn.XLOOKUP(Table1[[#This Row],[Artículo]],Campeones!A:A,Campeones!B:B,"")</f>
        <v/>
      </c>
      <c r="E37" s="4">
        <v>10.36</v>
      </c>
      <c r="F37" s="4">
        <v>10.36</v>
      </c>
      <c r="G37" s="4">
        <v>10.36</v>
      </c>
      <c r="H37" s="4">
        <v>10.36</v>
      </c>
      <c r="I37" s="4">
        <v>10.36</v>
      </c>
      <c r="J37" s="4">
        <v>10.36</v>
      </c>
      <c r="K37" s="4">
        <v>10.36</v>
      </c>
      <c r="L37" s="4">
        <v>11.65</v>
      </c>
      <c r="M37" s="4">
        <v>11.65</v>
      </c>
      <c r="N37" s="4">
        <v>11.65</v>
      </c>
      <c r="O37" s="4">
        <v>11.65</v>
      </c>
      <c r="P37" s="4">
        <v>11.65</v>
      </c>
      <c r="Q37" s="4">
        <v>11.65</v>
      </c>
      <c r="R37" s="4">
        <v>11.65</v>
      </c>
      <c r="S37" s="4">
        <v>11.65</v>
      </c>
    </row>
    <row r="38" spans="1:19" x14ac:dyDescent="0.25">
      <c r="A38" t="s">
        <v>1355</v>
      </c>
      <c r="B3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2019 Lewis Hamilton - Mercedes-AMG F1 W10 EQ Power+</v>
      </c>
      <c r="C38">
        <f>COUNTIF(Wishlist!A:A,Table1[[#This Row],[Artículo]])</f>
        <v>0</v>
      </c>
      <c r="D38" t="str">
        <f>_xlfn.XLOOKUP(Table1[[#This Row],[Artículo]],Campeones!A:A,Campeones!B:B,"")</f>
        <v/>
      </c>
      <c r="E38" s="4">
        <v>11.65</v>
      </c>
      <c r="F38" s="4">
        <v>11.65</v>
      </c>
      <c r="G38" s="4">
        <v>11.65</v>
      </c>
      <c r="H38" s="4">
        <v>11.65</v>
      </c>
      <c r="I38" s="4">
        <v>11.65</v>
      </c>
      <c r="J38" s="4">
        <v>11.65</v>
      </c>
      <c r="K38" s="4">
        <v>11.65</v>
      </c>
      <c r="L38" s="4">
        <v>11.65</v>
      </c>
      <c r="M38" s="4">
        <v>11.65</v>
      </c>
      <c r="N38" s="4">
        <v>11.65</v>
      </c>
      <c r="O38" s="4">
        <v>11.65</v>
      </c>
      <c r="P38" s="4">
        <v>11.65</v>
      </c>
      <c r="Q38" s="4">
        <v>11.65</v>
      </c>
      <c r="R38" s="4">
        <v>11.65</v>
      </c>
      <c r="S38" s="4">
        <v>11.65</v>
      </c>
    </row>
    <row r="39" spans="1:19" x14ac:dyDescent="0.25">
      <c r="A39" t="s">
        <v>1391</v>
      </c>
      <c r="B3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Charles Leclerc - Ferrari SF1000</v>
      </c>
      <c r="C39">
        <f>COUNTIF(Wishlist!A:A,Table1[[#This Row],[Artículo]])</f>
        <v>1</v>
      </c>
      <c r="D39" t="str">
        <f>_xlfn.XLOOKUP(Table1[[#This Row],[Artículo]],Campeones!A:A,Campeones!B:B,"")</f>
        <v/>
      </c>
      <c r="E39" s="4">
        <v>11.65</v>
      </c>
      <c r="F39" s="4">
        <v>11.65</v>
      </c>
      <c r="G39" s="4">
        <v>11.65</v>
      </c>
      <c r="H39" s="4">
        <v>11.65</v>
      </c>
      <c r="I39" s="4">
        <v>11.65</v>
      </c>
      <c r="J39" s="4">
        <v>11.65</v>
      </c>
      <c r="K39" s="4">
        <v>11.65</v>
      </c>
      <c r="L39" s="4">
        <v>11.65</v>
      </c>
      <c r="M39" s="4">
        <v>11.65</v>
      </c>
      <c r="N39" s="4">
        <v>11.65</v>
      </c>
      <c r="O39" s="4">
        <v>11.65</v>
      </c>
      <c r="P39" s="4">
        <v>11.65</v>
      </c>
      <c r="Q39" s="4">
        <v>11.65</v>
      </c>
      <c r="R39" s="4">
        <v>11.65</v>
      </c>
      <c r="S39" s="4">
        <v>11.65</v>
      </c>
    </row>
    <row r="40" spans="1:19" x14ac:dyDescent="0.25">
      <c r="A40" t="s">
        <v>1394</v>
      </c>
      <c r="B4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Max Verstappen - Red Bull Racing RB16B</v>
      </c>
      <c r="C40">
        <f>COUNTIF(Wishlist!A:A,Table1[[#This Row],[Artículo]])</f>
        <v>0</v>
      </c>
      <c r="D40" t="str">
        <f>_xlfn.XLOOKUP(Table1[[#This Row],[Artículo]],Campeones!A:A,Campeones!B:B,"")</f>
        <v/>
      </c>
      <c r="E40" s="4">
        <v>11.65</v>
      </c>
      <c r="F40" s="4">
        <v>11.65</v>
      </c>
      <c r="G40" s="4">
        <v>11.65</v>
      </c>
      <c r="H40" s="4">
        <v>11.65</v>
      </c>
      <c r="I40" s="4">
        <v>11.65</v>
      </c>
      <c r="J40" s="4">
        <v>11.65</v>
      </c>
      <c r="K40" s="4">
        <v>11.65</v>
      </c>
      <c r="L40" s="4">
        <v>11.65</v>
      </c>
      <c r="M40" s="4">
        <v>11.65</v>
      </c>
      <c r="N40" s="4">
        <v>11.65</v>
      </c>
      <c r="O40" s="4">
        <v>11.65</v>
      </c>
      <c r="P40" s="4">
        <v>11.65</v>
      </c>
      <c r="Q40" s="4">
        <v>11.65</v>
      </c>
      <c r="R40" s="4">
        <v>11.65</v>
      </c>
      <c r="S40" s="4">
        <v>11.65</v>
      </c>
    </row>
    <row r="41" spans="1:19" x14ac:dyDescent="0.25">
      <c r="A41" t="s">
        <v>1616</v>
      </c>
      <c r="B4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Valtteri Bottas - Mercedes-AMG F1 W12 E Performance</v>
      </c>
      <c r="C41">
        <f>COUNTIF(Wishlist!A:A,Table1[[#This Row],[Artículo]])</f>
        <v>1</v>
      </c>
      <c r="D41" t="str">
        <f>_xlfn.XLOOKUP(Table1[[#This Row],[Artículo]],Campeones!A:A,Campeones!B:B,"")</f>
        <v/>
      </c>
      <c r="E41" s="4">
        <v>11.65</v>
      </c>
      <c r="F41" s="4">
        <v>11.65</v>
      </c>
      <c r="G41" s="4">
        <v>11.65</v>
      </c>
      <c r="H41" s="4">
        <v>11.65</v>
      </c>
      <c r="I41" s="4">
        <v>11.65</v>
      </c>
      <c r="J41" s="4">
        <v>11.65</v>
      </c>
      <c r="K41" s="4">
        <v>11.65</v>
      </c>
      <c r="L41" s="4">
        <v>11.65</v>
      </c>
      <c r="M41" s="4">
        <v>11.65</v>
      </c>
      <c r="N41" s="4">
        <v>11.65</v>
      </c>
      <c r="O41" s="4">
        <v>11.65</v>
      </c>
      <c r="P41" s="4">
        <v>11.65</v>
      </c>
      <c r="Q41" s="4">
        <v>11.65</v>
      </c>
      <c r="R41" s="4">
        <v>11.65</v>
      </c>
      <c r="S41" s="4">
        <v>11.65</v>
      </c>
    </row>
    <row r="42" spans="1:19" x14ac:dyDescent="0.25">
      <c r="A42" t="s">
        <v>1702</v>
      </c>
      <c r="B4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2019 Charles Leclerc - Ferrari SF90</v>
      </c>
      <c r="C42">
        <f>COUNTIF(Wishlist!A:A,Table1[[#This Row],[Artículo]])</f>
        <v>0</v>
      </c>
      <c r="D42" t="str">
        <f>_xlfn.XLOOKUP(Table1[[#This Row],[Artículo]],Campeones!A:A,Campeones!B:B,"")</f>
        <v/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>
        <v>11.65</v>
      </c>
      <c r="R42" s="4">
        <v>11.65</v>
      </c>
      <c r="S42" s="4">
        <v>11.65</v>
      </c>
    </row>
    <row r="43" spans="1:19" x14ac:dyDescent="0.25">
      <c r="A43" t="s">
        <v>306</v>
      </c>
      <c r="B4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1954 Mike Hawthorn - Ferrari 625 F1</v>
      </c>
      <c r="C43">
        <f>COUNTIF(Wishlist!A:A,Table1[[#This Row],[Artículo]])</f>
        <v>1</v>
      </c>
      <c r="D43" t="str">
        <f>_xlfn.XLOOKUP(Table1[[#This Row],[Artículo]],Campeones!A:A,Campeones!B:B,"")</f>
        <v/>
      </c>
      <c r="E43" s="4">
        <v>13.45</v>
      </c>
      <c r="F43" s="4">
        <v>13.45</v>
      </c>
      <c r="G43" s="4">
        <v>13.45</v>
      </c>
      <c r="H43" s="4">
        <v>13.45</v>
      </c>
      <c r="I43" s="4">
        <v>13.45</v>
      </c>
      <c r="J43" s="4">
        <v>13.45</v>
      </c>
      <c r="K43" s="4">
        <v>13.45</v>
      </c>
      <c r="L43" s="4">
        <v>13.45</v>
      </c>
      <c r="M43" s="4">
        <v>13.45</v>
      </c>
      <c r="N43" s="4">
        <v>13.45</v>
      </c>
      <c r="O43" s="4">
        <v>13.45</v>
      </c>
      <c r="P43" s="4">
        <v>13.45</v>
      </c>
      <c r="Q43" s="4">
        <v>13.45</v>
      </c>
      <c r="R43" s="4">
        <v>13.45</v>
      </c>
      <c r="S43" s="4">
        <v>13.45</v>
      </c>
    </row>
    <row r="44" spans="1:19" x14ac:dyDescent="0.25">
      <c r="A44" t="s">
        <v>348</v>
      </c>
      <c r="B4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1958 Mike Hawthorne - Ferrari F246</v>
      </c>
      <c r="C44">
        <f>COUNTIF(Wishlist!A:A,Table1[[#This Row],[Artículo]])</f>
        <v>1</v>
      </c>
      <c r="D44" t="str">
        <f>_xlfn.XLOOKUP(Table1[[#This Row],[Artículo]],Campeones!A:A,Campeones!B:B,"")</f>
        <v/>
      </c>
      <c r="E44" s="4">
        <v>13.45</v>
      </c>
      <c r="F44" s="4">
        <v>13.45</v>
      </c>
      <c r="G44" s="4">
        <v>13.45</v>
      </c>
      <c r="H44" s="4">
        <v>13.45</v>
      </c>
      <c r="I44" s="4">
        <v>13.45</v>
      </c>
      <c r="J44" s="4">
        <v>13.45</v>
      </c>
      <c r="K44" s="4">
        <v>13.45</v>
      </c>
      <c r="L44" s="4">
        <v>13.45</v>
      </c>
      <c r="M44" s="4">
        <v>13.45</v>
      </c>
      <c r="N44" s="4">
        <v>13.45</v>
      </c>
      <c r="O44" s="4">
        <v>13.45</v>
      </c>
      <c r="P44" s="4">
        <v>13.45</v>
      </c>
      <c r="Q44" s="4">
        <v>13.45</v>
      </c>
      <c r="R44" s="4">
        <v>13.45</v>
      </c>
      <c r="S44" s="4">
        <v>13.45</v>
      </c>
    </row>
    <row r="45" spans="1:19" x14ac:dyDescent="0.25">
      <c r="A45" t="s">
        <v>686</v>
      </c>
      <c r="B4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1977 Gilles Villeneuve - McLaren M23</v>
      </c>
      <c r="C45">
        <f>COUNTIF(Wishlist!A:A,Table1[[#This Row],[Artículo]])</f>
        <v>1</v>
      </c>
      <c r="D45" t="str">
        <f>_xlfn.XLOOKUP(Table1[[#This Row],[Artículo]],Campeones!A:A,Campeones!B:B,"")</f>
        <v/>
      </c>
      <c r="E45" s="4">
        <v>11.21</v>
      </c>
      <c r="F45" s="4">
        <v>11.21</v>
      </c>
      <c r="G45" s="4">
        <v>11.21</v>
      </c>
      <c r="H45" s="4">
        <v>11.21</v>
      </c>
      <c r="I45" s="4">
        <v>11.21</v>
      </c>
      <c r="J45" s="4">
        <v>11.21</v>
      </c>
      <c r="K45" s="4">
        <v>11.21</v>
      </c>
      <c r="L45" s="4">
        <v>13.45</v>
      </c>
      <c r="M45" s="4">
        <v>13.45</v>
      </c>
      <c r="N45" s="4">
        <v>13.45</v>
      </c>
      <c r="O45" s="4">
        <v>13.45</v>
      </c>
      <c r="P45" s="4">
        <v>13.45</v>
      </c>
      <c r="Q45" s="4">
        <v>13.45</v>
      </c>
      <c r="R45" s="4">
        <v>13.45</v>
      </c>
      <c r="S45" s="4">
        <v>13.45</v>
      </c>
    </row>
    <row r="46" spans="1:19" x14ac:dyDescent="0.25">
      <c r="A46" t="s">
        <v>726</v>
      </c>
      <c r="B4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1978 Carlos Reutemann - Ferrari 312T3</v>
      </c>
      <c r="C46">
        <f>COUNTIF(Wishlist!A:A,Table1[[#This Row],[Artículo]])</f>
        <v>1</v>
      </c>
      <c r="D46" t="str">
        <f>_xlfn.XLOOKUP(Table1[[#This Row],[Artículo]],Campeones!A:A,Campeones!B:B,"")</f>
        <v/>
      </c>
      <c r="E46" s="4">
        <v>13.45</v>
      </c>
      <c r="F46" s="4">
        <v>13.45</v>
      </c>
      <c r="G46" s="4">
        <v>13.45</v>
      </c>
      <c r="H46" s="4">
        <v>13.45</v>
      </c>
      <c r="I46" s="4">
        <v>13.45</v>
      </c>
      <c r="J46" s="4">
        <v>13.45</v>
      </c>
      <c r="K46" s="4">
        <v>13.45</v>
      </c>
      <c r="L46" s="4">
        <v>13.45</v>
      </c>
      <c r="M46" s="4">
        <v>13.45</v>
      </c>
      <c r="N46" s="4">
        <v>13.45</v>
      </c>
      <c r="O46" s="4">
        <v>13.45</v>
      </c>
      <c r="P46" s="4">
        <v>13.45</v>
      </c>
      <c r="Q46" s="4">
        <v>13.45</v>
      </c>
      <c r="R46" s="4">
        <v>13.45</v>
      </c>
      <c r="S46" s="4">
        <v>13.45</v>
      </c>
    </row>
    <row r="47" spans="1:19" x14ac:dyDescent="0.25">
      <c r="A47" t="s">
        <v>821</v>
      </c>
      <c r="B4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1982 Michele Alboreto - Tyrrell 011</v>
      </c>
      <c r="C47">
        <f>COUNTIF(Wishlist!A:A,Table1[[#This Row],[Artículo]])</f>
        <v>1</v>
      </c>
      <c r="D47" t="str">
        <f>_xlfn.XLOOKUP(Table1[[#This Row],[Artículo]],Campeones!A:A,Campeones!B:B,"")</f>
        <v/>
      </c>
      <c r="E47" s="4">
        <v>13.45</v>
      </c>
      <c r="F47" s="4">
        <v>13.45</v>
      </c>
      <c r="G47" s="4">
        <v>13.45</v>
      </c>
      <c r="H47" s="4">
        <v>13.45</v>
      </c>
      <c r="I47" s="4">
        <v>13.45</v>
      </c>
      <c r="J47" s="4">
        <v>13.45</v>
      </c>
      <c r="K47" s="4">
        <v>13.45</v>
      </c>
      <c r="L47" s="4">
        <v>13.45</v>
      </c>
      <c r="M47" s="4">
        <v>13.45</v>
      </c>
      <c r="N47" s="4">
        <v>13.45</v>
      </c>
      <c r="O47" s="4">
        <v>13.45</v>
      </c>
      <c r="P47" s="4">
        <v>13.45</v>
      </c>
      <c r="Q47" s="4">
        <v>13.45</v>
      </c>
      <c r="R47" s="4">
        <v>13.45</v>
      </c>
      <c r="S47" s="4">
        <v>13.45</v>
      </c>
    </row>
    <row r="48" spans="1:19" x14ac:dyDescent="0.25">
      <c r="A48" t="s">
        <v>1109</v>
      </c>
      <c r="B4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1998 Michael Schumacher - Ferrari F300</v>
      </c>
      <c r="C48">
        <f>COUNTIF(Wishlist!A:A,Table1[[#This Row],[Artículo]])</f>
        <v>1</v>
      </c>
      <c r="D48" t="str">
        <f>_xlfn.XLOOKUP(Table1[[#This Row],[Artículo]],Campeones!A:A,Campeones!B:B,"")</f>
        <v/>
      </c>
      <c r="E48" s="4">
        <v>11.96</v>
      </c>
      <c r="F48" s="4">
        <v>11.96</v>
      </c>
      <c r="G48" s="4">
        <v>11.96</v>
      </c>
      <c r="H48" s="4">
        <v>11.96</v>
      </c>
      <c r="I48" s="4">
        <v>11.96</v>
      </c>
      <c r="J48" s="4">
        <v>11.96</v>
      </c>
      <c r="K48" s="4">
        <v>11.96</v>
      </c>
      <c r="L48" s="4">
        <v>13.45</v>
      </c>
      <c r="M48" s="4">
        <v>13.45</v>
      </c>
      <c r="N48" s="4">
        <v>13.45</v>
      </c>
      <c r="O48" s="4">
        <v>13.45</v>
      </c>
      <c r="P48" s="4">
        <v>13.45</v>
      </c>
      <c r="Q48" s="4">
        <v>13.45</v>
      </c>
      <c r="R48" s="4">
        <v>13.45</v>
      </c>
      <c r="S48" s="4">
        <v>13.45</v>
      </c>
    </row>
    <row r="49" spans="1:19" x14ac:dyDescent="0.25">
      <c r="A49" t="s">
        <v>1168</v>
      </c>
      <c r="B4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2004 Jarno Trulli - Renault R24</v>
      </c>
      <c r="C49">
        <f>COUNTIF(Wishlist!A:A,Table1[[#This Row],[Artículo]])</f>
        <v>1</v>
      </c>
      <c r="D49" t="str">
        <f>_xlfn.XLOOKUP(Table1[[#This Row],[Artículo]],Campeones!A:A,Campeones!B:B,"")</f>
        <v/>
      </c>
      <c r="E49" s="4">
        <v>13.45</v>
      </c>
      <c r="F49" s="4">
        <v>13.45</v>
      </c>
      <c r="G49" s="4">
        <v>13.45</v>
      </c>
      <c r="H49" s="4">
        <v>13.45</v>
      </c>
      <c r="I49" s="4">
        <v>13.45</v>
      </c>
      <c r="J49" s="4">
        <v>13.45</v>
      </c>
      <c r="K49" s="4">
        <v>13.45</v>
      </c>
      <c r="L49" s="4">
        <v>13.45</v>
      </c>
      <c r="M49" s="4">
        <v>13.45</v>
      </c>
      <c r="N49" s="4">
        <v>13.45</v>
      </c>
      <c r="O49" s="4">
        <v>13.45</v>
      </c>
      <c r="P49" s="4">
        <v>13.45</v>
      </c>
      <c r="Q49" s="4">
        <v>13.45</v>
      </c>
      <c r="R49" s="4">
        <v>13.45</v>
      </c>
      <c r="S49" s="4">
        <v>13.45</v>
      </c>
    </row>
    <row r="50" spans="1:19" x14ac:dyDescent="0.25">
      <c r="A50" t="s">
        <v>1244</v>
      </c>
      <c r="B5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2012 Pastor Maldonado - Williams FW34</v>
      </c>
      <c r="C50">
        <f>COUNTIF(Wishlist!A:A,Table1[[#This Row],[Artículo]])</f>
        <v>1</v>
      </c>
      <c r="D50" t="str">
        <f>_xlfn.XLOOKUP(Table1[[#This Row],[Artículo]],Campeones!A:A,Campeones!B:B,"")</f>
        <v/>
      </c>
      <c r="E50" s="4">
        <v>13.45</v>
      </c>
      <c r="F50" s="4">
        <v>13.45</v>
      </c>
      <c r="G50" s="4">
        <v>13.45</v>
      </c>
      <c r="H50" s="4">
        <v>13.45</v>
      </c>
      <c r="I50" s="4">
        <v>13.45</v>
      </c>
      <c r="J50" s="4">
        <v>13.45</v>
      </c>
      <c r="K50" s="4">
        <v>13.45</v>
      </c>
      <c r="L50" s="4">
        <v>13.45</v>
      </c>
      <c r="M50" s="4">
        <v>13.45</v>
      </c>
      <c r="N50" s="4">
        <v>13.45</v>
      </c>
      <c r="O50" s="4">
        <v>13.45</v>
      </c>
      <c r="P50" s="4">
        <v>13.45</v>
      </c>
      <c r="Q50" s="4">
        <v>13.45</v>
      </c>
      <c r="R50" s="4">
        <v>13.45</v>
      </c>
      <c r="S50" s="4">
        <v>13.45</v>
      </c>
    </row>
    <row r="51" spans="1:19" x14ac:dyDescent="0.25">
      <c r="A51" t="s">
        <v>1361</v>
      </c>
      <c r="B5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2019 Neel Jani - Porsche 99X electric</v>
      </c>
      <c r="C51">
        <f>COUNTIF(Wishlist!A:A,Table1[[#This Row],[Artículo]])</f>
        <v>0</v>
      </c>
      <c r="D51" t="str">
        <f>_xlfn.XLOOKUP(Table1[[#This Row],[Artículo]],Campeones!A:A,Campeones!B:B,"")</f>
        <v/>
      </c>
      <c r="E51" s="4">
        <v>13.45</v>
      </c>
      <c r="F51" s="4">
        <v>13.45</v>
      </c>
      <c r="G51" s="4">
        <v>13.45</v>
      </c>
      <c r="H51" s="4">
        <v>13.45</v>
      </c>
      <c r="I51" s="4">
        <v>13.45</v>
      </c>
      <c r="J51" s="4">
        <v>13.45</v>
      </c>
      <c r="K51" s="4">
        <v>13.45</v>
      </c>
      <c r="L51" s="4">
        <v>13.45</v>
      </c>
      <c r="M51" s="4">
        <v>13.45</v>
      </c>
      <c r="N51" s="4">
        <v>13.45</v>
      </c>
      <c r="O51" s="4">
        <v>13.45</v>
      </c>
      <c r="P51" s="4">
        <v>13.45</v>
      </c>
      <c r="Q51" s="4">
        <v>13.45</v>
      </c>
      <c r="R51" s="4">
        <v>13.45</v>
      </c>
      <c r="S51" s="4">
        <v>13.45</v>
      </c>
    </row>
    <row r="52" spans="1:19" x14ac:dyDescent="0.25">
      <c r="A52" t="s">
        <v>1397</v>
      </c>
      <c r="B5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Charles Leclerc - Ferrari SF1000</v>
      </c>
      <c r="C52">
        <f>COUNTIF(Wishlist!A:A,Table1[[#This Row],[Artículo]])</f>
        <v>1</v>
      </c>
      <c r="D52" t="str">
        <f>_xlfn.XLOOKUP(Table1[[#This Row],[Artículo]],Campeones!A:A,Campeones!B:B,"")</f>
        <v/>
      </c>
      <c r="E52" s="4">
        <v>17.96</v>
      </c>
      <c r="F52" s="4">
        <v>17.96</v>
      </c>
      <c r="G52" s="4">
        <v>17.96</v>
      </c>
      <c r="H52" s="4">
        <v>13.45</v>
      </c>
      <c r="I52" s="4">
        <v>13.45</v>
      </c>
      <c r="J52" s="4">
        <v>13.45</v>
      </c>
      <c r="K52" s="4">
        <v>13.45</v>
      </c>
      <c r="L52" s="4">
        <v>13.45</v>
      </c>
      <c r="M52" s="4">
        <v>13.45</v>
      </c>
      <c r="N52" s="4">
        <v>13.45</v>
      </c>
      <c r="O52" s="4">
        <v>13.45</v>
      </c>
      <c r="P52" s="4">
        <v>13.45</v>
      </c>
      <c r="Q52" s="4">
        <v>13.45</v>
      </c>
      <c r="R52" s="4">
        <v>13.45</v>
      </c>
      <c r="S52" s="4">
        <v>13.45</v>
      </c>
    </row>
    <row r="53" spans="1:19" x14ac:dyDescent="0.25">
      <c r="A53" t="s">
        <v>1400</v>
      </c>
      <c r="B5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Sebastian Vettel - Ferrari SF1000</v>
      </c>
      <c r="C53">
        <f>COUNTIF(Wishlist!A:A,Table1[[#This Row],[Artículo]])</f>
        <v>0</v>
      </c>
      <c r="D53" t="str">
        <f>_xlfn.XLOOKUP(Table1[[#This Row],[Artículo]],Campeones!A:A,Campeones!B:B,"")</f>
        <v/>
      </c>
      <c r="E53" s="4">
        <v>17.96</v>
      </c>
      <c r="F53" s="4">
        <v>17.96</v>
      </c>
      <c r="G53" s="4">
        <v>17.96</v>
      </c>
      <c r="H53" s="4">
        <v>13.45</v>
      </c>
      <c r="I53" s="4">
        <v>13.45</v>
      </c>
      <c r="J53" s="4">
        <v>13.45</v>
      </c>
      <c r="K53" s="4">
        <v>13.45</v>
      </c>
      <c r="L53" s="4">
        <v>13.45</v>
      </c>
      <c r="M53" s="4">
        <v>13.45</v>
      </c>
      <c r="N53" s="4">
        <v>13.45</v>
      </c>
      <c r="O53" s="4">
        <v>13.45</v>
      </c>
      <c r="P53" s="4">
        <v>13.45</v>
      </c>
      <c r="Q53" s="4">
        <v>13.45</v>
      </c>
      <c r="R53" s="4">
        <v>13.45</v>
      </c>
      <c r="S53" s="4">
        <v>13.45</v>
      </c>
    </row>
    <row r="54" spans="1:19" x14ac:dyDescent="0.25">
      <c r="A54" t="s">
        <v>694</v>
      </c>
      <c r="B5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1977 Carlos Reutemann - Ferrari 312T2</v>
      </c>
      <c r="C54">
        <f>COUNTIF(Wishlist!A:A,Table1[[#This Row],[Artículo]])</f>
        <v>1</v>
      </c>
      <c r="D54" t="str">
        <f>_xlfn.XLOOKUP(Table1[[#This Row],[Artículo]],Campeones!A:A,Campeones!B:B,"")</f>
        <v/>
      </c>
      <c r="E54" s="4">
        <v>16.149999999999999</v>
      </c>
      <c r="F54" s="4">
        <v>16.149999999999999</v>
      </c>
      <c r="G54" s="4">
        <v>16.149999999999999</v>
      </c>
      <c r="H54" s="4">
        <v>16.149999999999999</v>
      </c>
      <c r="I54" s="4">
        <v>16.149999999999999</v>
      </c>
      <c r="J54" s="4">
        <v>13.45</v>
      </c>
      <c r="K54" s="4">
        <v>16.149999999999999</v>
      </c>
      <c r="L54" s="4">
        <v>16.149999999999999</v>
      </c>
      <c r="M54" s="4">
        <v>16.149999999999999</v>
      </c>
      <c r="N54" s="4">
        <v>16.149999999999999</v>
      </c>
      <c r="O54" s="4">
        <v>16.149999999999999</v>
      </c>
      <c r="P54" s="4">
        <v>16.149999999999999</v>
      </c>
      <c r="Q54" s="4">
        <v>16.149999999999999</v>
      </c>
      <c r="R54" s="4">
        <v>16.149999999999999</v>
      </c>
      <c r="S54" s="4">
        <v>16.149999999999999</v>
      </c>
    </row>
    <row r="55" spans="1:19" x14ac:dyDescent="0.25">
      <c r="A55" t="s">
        <v>460</v>
      </c>
      <c r="B5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1967 Denis Hulme - Brabham BT24</v>
      </c>
      <c r="C55">
        <f>COUNTIF(Wishlist!A:A,Table1[[#This Row],[Artículo]])</f>
        <v>0</v>
      </c>
      <c r="D55">
        <f>_xlfn.XLOOKUP(Table1[[#This Row],[Artículo]],Campeones!A:A,Campeones!B:B,"")</f>
        <v>1967</v>
      </c>
      <c r="E55" s="4">
        <v>14.96</v>
      </c>
      <c r="F55" s="4">
        <v>14.96</v>
      </c>
      <c r="G55" s="4">
        <v>14.96</v>
      </c>
      <c r="H55" s="4">
        <v>14.96</v>
      </c>
      <c r="I55" s="4">
        <v>14.96</v>
      </c>
      <c r="J55" s="4">
        <v>14.96</v>
      </c>
      <c r="K55" s="4">
        <v>14.96</v>
      </c>
      <c r="L55" s="4">
        <v>17.96</v>
      </c>
      <c r="M55" s="4">
        <v>17.96</v>
      </c>
      <c r="N55" s="4">
        <v>17.96</v>
      </c>
      <c r="O55" s="4">
        <v>17.96</v>
      </c>
      <c r="P55" s="4">
        <v>17.96</v>
      </c>
      <c r="Q55" s="4">
        <v>17.96</v>
      </c>
      <c r="R55" s="4">
        <v>17.96</v>
      </c>
      <c r="S55" s="4">
        <v>17.96</v>
      </c>
    </row>
    <row r="56" spans="1:19" x14ac:dyDescent="0.25">
      <c r="A56" t="s">
        <v>480</v>
      </c>
      <c r="B5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1968 Graham Hill - Lotus 49B</v>
      </c>
      <c r="C56">
        <f>COUNTIF(Wishlist!A:A,Table1[[#This Row],[Artículo]])</f>
        <v>0</v>
      </c>
      <c r="D56">
        <f>_xlfn.XLOOKUP(Table1[[#This Row],[Artículo]],Campeones!A:A,Campeones!B:B,"")</f>
        <v>1968</v>
      </c>
      <c r="E56" s="4">
        <v>14.96</v>
      </c>
      <c r="F56" s="4">
        <v>14.96</v>
      </c>
      <c r="G56" s="4">
        <v>14.96</v>
      </c>
      <c r="H56" s="4">
        <v>14.96</v>
      </c>
      <c r="I56" s="4">
        <v>14.96</v>
      </c>
      <c r="J56" s="4">
        <v>14.96</v>
      </c>
      <c r="K56" s="4">
        <v>14.96</v>
      </c>
      <c r="L56" s="4">
        <v>17.96</v>
      </c>
      <c r="M56" s="4">
        <v>17.96</v>
      </c>
      <c r="N56" s="4">
        <v>17.96</v>
      </c>
      <c r="O56" s="4">
        <v>17.96</v>
      </c>
      <c r="P56" s="4">
        <v>17.96</v>
      </c>
      <c r="Q56" s="4">
        <v>17.96</v>
      </c>
      <c r="R56" s="4">
        <v>17.96</v>
      </c>
      <c r="S56" s="4">
        <v>17.96</v>
      </c>
    </row>
    <row r="57" spans="1:19" x14ac:dyDescent="0.25">
      <c r="A57" t="s">
        <v>498</v>
      </c>
      <c r="B5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1969 Jackie Stewart - Matra MS10</v>
      </c>
      <c r="C57">
        <f>COUNTIF(Wishlist!A:A,Table1[[#This Row],[Artículo]])</f>
        <v>0</v>
      </c>
      <c r="D57">
        <f>_xlfn.XLOOKUP(Table1[[#This Row],[Artículo]],Campeones!A:A,Campeones!B:B,"")</f>
        <v>1969</v>
      </c>
      <c r="E57" s="4">
        <v>14.96</v>
      </c>
      <c r="F57" s="4">
        <v>14.96</v>
      </c>
      <c r="G57" s="4">
        <v>14.96</v>
      </c>
      <c r="H57" s="4">
        <v>14.96</v>
      </c>
      <c r="I57" s="4">
        <v>14.96</v>
      </c>
      <c r="J57" s="4">
        <v>14.96</v>
      </c>
      <c r="K57" s="4">
        <v>14.96</v>
      </c>
      <c r="L57" s="4">
        <v>17.96</v>
      </c>
      <c r="M57" s="4">
        <v>17.96</v>
      </c>
      <c r="N57" s="4">
        <v>17.96</v>
      </c>
      <c r="O57" s="4">
        <v>17.96</v>
      </c>
      <c r="P57" s="4">
        <v>17.96</v>
      </c>
      <c r="Q57" s="4">
        <v>17.96</v>
      </c>
      <c r="R57" s="4">
        <v>17.96</v>
      </c>
      <c r="S57" s="4">
        <v>17.96</v>
      </c>
    </row>
    <row r="58" spans="1:19" x14ac:dyDescent="0.25">
      <c r="A58" t="s">
        <v>507</v>
      </c>
      <c r="B5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1970 Jochen Rindt - Lotus 72C</v>
      </c>
      <c r="C58">
        <f>COUNTIF(Wishlist!A:A,Table1[[#This Row],[Artículo]])</f>
        <v>0</v>
      </c>
      <c r="D58">
        <f>_xlfn.XLOOKUP(Table1[[#This Row],[Artículo]],Campeones!A:A,Campeones!B:B,"")</f>
        <v>1970</v>
      </c>
      <c r="E58" s="4">
        <v>14.96</v>
      </c>
      <c r="F58" s="4">
        <v>14.96</v>
      </c>
      <c r="G58" s="4">
        <v>14.96</v>
      </c>
      <c r="H58" s="4">
        <v>14.96</v>
      </c>
      <c r="I58" s="4">
        <v>14.96</v>
      </c>
      <c r="J58" s="4">
        <v>14.96</v>
      </c>
      <c r="K58" s="4">
        <v>14.96</v>
      </c>
      <c r="L58" s="4">
        <v>17.96</v>
      </c>
      <c r="M58" s="4">
        <v>17.96</v>
      </c>
      <c r="N58" s="4">
        <v>17.96</v>
      </c>
      <c r="O58" s="4">
        <v>17.96</v>
      </c>
      <c r="P58" s="4">
        <v>17.96</v>
      </c>
      <c r="Q58" s="4">
        <v>17.96</v>
      </c>
      <c r="R58" s="4">
        <v>17.96</v>
      </c>
      <c r="S58" s="4">
        <v>17.96</v>
      </c>
    </row>
    <row r="59" spans="1:19" x14ac:dyDescent="0.25">
      <c r="A59" t="s">
        <v>579</v>
      </c>
      <c r="B5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1973 Jackie Stewart - Tyrrell 006</v>
      </c>
      <c r="C59">
        <f>COUNTIF(Wishlist!A:A,Table1[[#This Row],[Artículo]])</f>
        <v>0</v>
      </c>
      <c r="D59">
        <f>_xlfn.XLOOKUP(Table1[[#This Row],[Artículo]],Campeones!A:A,Campeones!B:B,"")</f>
        <v>1973</v>
      </c>
      <c r="E59" s="4">
        <v>14.96</v>
      </c>
      <c r="F59" s="4">
        <v>14.96</v>
      </c>
      <c r="G59" s="4">
        <v>14.96</v>
      </c>
      <c r="H59" s="4">
        <v>14.96</v>
      </c>
      <c r="I59" s="4">
        <v>14.96</v>
      </c>
      <c r="J59" s="4">
        <v>14.96</v>
      </c>
      <c r="K59" s="4">
        <v>14.96</v>
      </c>
      <c r="L59" s="4">
        <v>17.96</v>
      </c>
      <c r="M59" s="4">
        <v>17.96</v>
      </c>
      <c r="N59" s="4">
        <v>17.96</v>
      </c>
      <c r="O59" s="4">
        <v>17.96</v>
      </c>
      <c r="P59" s="4">
        <v>17.96</v>
      </c>
      <c r="Q59" s="4">
        <v>17.96</v>
      </c>
      <c r="R59" s="4">
        <v>17.96</v>
      </c>
      <c r="S59" s="4">
        <v>17.96</v>
      </c>
    </row>
    <row r="60" spans="1:19" x14ac:dyDescent="0.25">
      <c r="A60" t="s">
        <v>763</v>
      </c>
      <c r="B6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1979 Jody Scheckter - Ferrari 312T3</v>
      </c>
      <c r="C60">
        <f>COUNTIF(Wishlist!A:A,Table1[[#This Row],[Artículo]])</f>
        <v>1</v>
      </c>
      <c r="D60">
        <f>_xlfn.XLOOKUP(Table1[[#This Row],[Artículo]],Campeones!A:A,Campeones!B:B,"")</f>
        <v>1979</v>
      </c>
      <c r="E60" s="4"/>
      <c r="F60" s="4"/>
      <c r="G60" s="4"/>
      <c r="H60" s="4"/>
      <c r="I60" s="4">
        <v>17.96</v>
      </c>
      <c r="J60" s="4">
        <v>17.96</v>
      </c>
      <c r="K60" s="4">
        <v>17.96</v>
      </c>
      <c r="L60" s="4">
        <v>17.96</v>
      </c>
      <c r="M60" s="4">
        <v>17.96</v>
      </c>
      <c r="N60" s="4">
        <v>17.96</v>
      </c>
      <c r="O60" s="4">
        <v>17.96</v>
      </c>
      <c r="P60" s="4">
        <v>17.96</v>
      </c>
      <c r="Q60" s="4">
        <v>17.96</v>
      </c>
      <c r="R60" s="4">
        <v>17.96</v>
      </c>
      <c r="S60" s="4">
        <v>17.96</v>
      </c>
    </row>
    <row r="61" spans="1:19" x14ac:dyDescent="0.25">
      <c r="A61" t="s">
        <v>904</v>
      </c>
      <c r="B6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1985 Alain Prost - McLaren MP4/2B</v>
      </c>
      <c r="C61">
        <f>COUNTIF(Wishlist!A:A,Table1[[#This Row],[Artículo]])</f>
        <v>0</v>
      </c>
      <c r="D61">
        <f>_xlfn.XLOOKUP(Table1[[#This Row],[Artículo]],Campeones!A:A,Campeones!B:B,"")</f>
        <v>1985</v>
      </c>
      <c r="E61" s="4">
        <v>14.96</v>
      </c>
      <c r="F61" s="4">
        <v>14.96</v>
      </c>
      <c r="G61" s="4">
        <v>14.96</v>
      </c>
      <c r="H61" s="4">
        <v>14.96</v>
      </c>
      <c r="I61" s="4">
        <v>14.96</v>
      </c>
      <c r="J61" s="4">
        <v>14.96</v>
      </c>
      <c r="K61" s="4">
        <v>14.96</v>
      </c>
      <c r="L61" s="4">
        <v>17.96</v>
      </c>
      <c r="M61" s="4">
        <v>17.96</v>
      </c>
      <c r="N61" s="4">
        <v>17.96</v>
      </c>
      <c r="O61" s="4">
        <v>17.96</v>
      </c>
      <c r="P61" s="4">
        <v>17.96</v>
      </c>
      <c r="Q61" s="4">
        <v>17.96</v>
      </c>
      <c r="R61" s="4">
        <v>17.96</v>
      </c>
      <c r="S61" s="4">
        <v>17.96</v>
      </c>
    </row>
    <row r="62" spans="1:19" x14ac:dyDescent="0.25">
      <c r="A62" t="s">
        <v>928</v>
      </c>
      <c r="B6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1987 Nelson Piquet - Williams FW11B</v>
      </c>
      <c r="C62">
        <f>COUNTIF(Wishlist!A:A,Table1[[#This Row],[Artículo]])</f>
        <v>1</v>
      </c>
      <c r="D62">
        <f>_xlfn.XLOOKUP(Table1[[#This Row],[Artículo]],Campeones!A:A,Campeones!B:B,"")</f>
        <v>1987</v>
      </c>
      <c r="E62" s="4">
        <v>14.96</v>
      </c>
      <c r="F62" s="4">
        <v>14.96</v>
      </c>
      <c r="G62" s="4">
        <v>14.96</v>
      </c>
      <c r="H62" s="4">
        <v>14.96</v>
      </c>
      <c r="I62" s="4">
        <v>14.96</v>
      </c>
      <c r="J62" s="4">
        <v>14.96</v>
      </c>
      <c r="K62" s="4">
        <v>14.96</v>
      </c>
      <c r="L62" s="4">
        <v>17.96</v>
      </c>
      <c r="M62" s="4">
        <v>17.96</v>
      </c>
      <c r="N62" s="4">
        <v>17.96</v>
      </c>
      <c r="O62" s="4">
        <v>17.96</v>
      </c>
      <c r="P62" s="4">
        <v>17.96</v>
      </c>
      <c r="Q62" s="4">
        <v>17.96</v>
      </c>
      <c r="R62" s="4">
        <v>17.96</v>
      </c>
      <c r="S62" s="4">
        <v>17.96</v>
      </c>
    </row>
    <row r="63" spans="1:19" x14ac:dyDescent="0.25">
      <c r="A63" t="s">
        <v>931</v>
      </c>
      <c r="B6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1987 Nelson Piquet - Williams FW11B</v>
      </c>
      <c r="C63">
        <f>COUNTIF(Wishlist!A:A,Table1[[#This Row],[Artículo]])</f>
        <v>0</v>
      </c>
      <c r="D63">
        <f>_xlfn.XLOOKUP(Table1[[#This Row],[Artículo]],Campeones!A:A,Campeones!B:B,"")</f>
        <v>1987</v>
      </c>
      <c r="E63" s="4">
        <v>15.96</v>
      </c>
      <c r="F63" s="4">
        <v>15.96</v>
      </c>
      <c r="G63" s="4">
        <v>15.96</v>
      </c>
      <c r="H63" s="4">
        <v>15.96</v>
      </c>
      <c r="I63" s="4">
        <v>15.96</v>
      </c>
      <c r="J63" s="4">
        <v>15.96</v>
      </c>
      <c r="K63" s="4">
        <v>15.96</v>
      </c>
      <c r="L63" s="4">
        <v>17.96</v>
      </c>
      <c r="M63" s="4">
        <v>17.96</v>
      </c>
      <c r="N63" s="4">
        <v>17.96</v>
      </c>
      <c r="O63" s="4">
        <v>17.96</v>
      </c>
      <c r="P63" s="4">
        <v>17.96</v>
      </c>
      <c r="Q63" s="4">
        <v>17.96</v>
      </c>
      <c r="R63" s="4">
        <v>17.96</v>
      </c>
      <c r="S63" s="4">
        <v>17.96</v>
      </c>
    </row>
    <row r="64" spans="1:19" x14ac:dyDescent="0.25">
      <c r="A64" t="s">
        <v>976</v>
      </c>
      <c r="B6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1990 Ayrton Senna - McLaren MP4/5B</v>
      </c>
      <c r="C64">
        <f>COUNTIF(Wishlist!A:A,Table1[[#This Row],[Artículo]])</f>
        <v>0</v>
      </c>
      <c r="D64">
        <f>_xlfn.XLOOKUP(Table1[[#This Row],[Artículo]],Campeones!A:A,Campeones!B:B,"")</f>
        <v>1990</v>
      </c>
      <c r="E64" s="4">
        <v>15.96</v>
      </c>
      <c r="F64" s="4">
        <v>15.96</v>
      </c>
      <c r="G64" s="4">
        <v>15.96</v>
      </c>
      <c r="H64" s="4">
        <v>15.96</v>
      </c>
      <c r="I64" s="4">
        <v>15.96</v>
      </c>
      <c r="J64" s="4">
        <v>15.96</v>
      </c>
      <c r="K64" s="4">
        <v>15.96</v>
      </c>
      <c r="L64" s="4">
        <v>17.96</v>
      </c>
      <c r="M64" s="4">
        <v>17.96</v>
      </c>
      <c r="N64" s="4">
        <v>17.96</v>
      </c>
      <c r="O64" s="4">
        <v>17.96</v>
      </c>
      <c r="P64" s="4">
        <v>17.96</v>
      </c>
      <c r="Q64" s="4">
        <v>17.96</v>
      </c>
      <c r="R64" s="4">
        <v>17.96</v>
      </c>
      <c r="S64" s="4">
        <v>17.96</v>
      </c>
    </row>
    <row r="65" spans="1:19" x14ac:dyDescent="0.25">
      <c r="A65" t="s">
        <v>986</v>
      </c>
      <c r="B6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1991 Ayrton Senna - McLaren MP4/6</v>
      </c>
      <c r="C65">
        <f>COUNTIF(Wishlist!A:A,Table1[[#This Row],[Artículo]])</f>
        <v>0</v>
      </c>
      <c r="D65">
        <f>_xlfn.XLOOKUP(Table1[[#This Row],[Artículo]],Campeones!A:A,Campeones!B:B,"")</f>
        <v>1991</v>
      </c>
      <c r="E65" s="4">
        <v>15.96</v>
      </c>
      <c r="F65" s="4">
        <v>15.96</v>
      </c>
      <c r="G65" s="4">
        <v>15.96</v>
      </c>
      <c r="H65" s="4">
        <v>15.96</v>
      </c>
      <c r="I65" s="4">
        <v>15.96</v>
      </c>
      <c r="J65" s="4">
        <v>15.96</v>
      </c>
      <c r="K65" s="4">
        <v>15.96</v>
      </c>
      <c r="L65" s="4">
        <v>17.96</v>
      </c>
      <c r="M65" s="4">
        <v>17.96</v>
      </c>
      <c r="N65" s="4">
        <v>17.96</v>
      </c>
      <c r="O65" s="4">
        <v>17.96</v>
      </c>
      <c r="P65" s="4">
        <v>17.96</v>
      </c>
      <c r="Q65" s="4">
        <v>17.96</v>
      </c>
      <c r="R65" s="4">
        <v>17.96</v>
      </c>
      <c r="S65" s="4">
        <v>17.96</v>
      </c>
    </row>
    <row r="66" spans="1:19" x14ac:dyDescent="0.25">
      <c r="A66" t="s">
        <v>1029</v>
      </c>
      <c r="B6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1993 Alain Prost - Williams FW15C</v>
      </c>
      <c r="C66">
        <f>COUNTIF(Wishlist!A:A,Table1[[#This Row],[Artículo]])</f>
        <v>0</v>
      </c>
      <c r="D66">
        <f>_xlfn.XLOOKUP(Table1[[#This Row],[Artículo]],Campeones!A:A,Campeones!B:B,"")</f>
        <v>1993</v>
      </c>
      <c r="E66" s="4">
        <v>14.96</v>
      </c>
      <c r="F66" s="4">
        <v>14.96</v>
      </c>
      <c r="G66" s="4">
        <v>14.96</v>
      </c>
      <c r="H66" s="4">
        <v>14.96</v>
      </c>
      <c r="I66" s="4">
        <v>14.96</v>
      </c>
      <c r="J66" s="4">
        <v>14.96</v>
      </c>
      <c r="K66" s="4">
        <v>14.96</v>
      </c>
      <c r="L66" s="4">
        <v>17.96</v>
      </c>
      <c r="M66" s="4">
        <v>17.96</v>
      </c>
      <c r="N66" s="4">
        <v>17.96</v>
      </c>
      <c r="O66" s="4">
        <v>17.96</v>
      </c>
      <c r="P66" s="4">
        <v>17.96</v>
      </c>
      <c r="Q66" s="4">
        <v>17.96</v>
      </c>
      <c r="R66" s="4">
        <v>17.96</v>
      </c>
      <c r="S66" s="4">
        <v>17.96</v>
      </c>
    </row>
    <row r="67" spans="1:19" x14ac:dyDescent="0.25">
      <c r="A67" t="s">
        <v>1061</v>
      </c>
      <c r="B6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1994 Michael Schumacher - Benetton B194</v>
      </c>
      <c r="C67">
        <f>COUNTIF(Wishlist!A:A,Table1[[#This Row],[Artículo]])</f>
        <v>0</v>
      </c>
      <c r="D67">
        <f>_xlfn.XLOOKUP(Table1[[#This Row],[Artículo]],Campeones!A:A,Campeones!B:B,"")</f>
        <v>1994</v>
      </c>
      <c r="E67" s="4">
        <v>14.96</v>
      </c>
      <c r="F67" s="4">
        <v>14.96</v>
      </c>
      <c r="G67" s="4">
        <v>14.96</v>
      </c>
      <c r="H67" s="4">
        <v>14.96</v>
      </c>
      <c r="I67" s="4">
        <v>14.96</v>
      </c>
      <c r="J67" s="4">
        <v>14.96</v>
      </c>
      <c r="K67" s="4">
        <v>14.96</v>
      </c>
      <c r="L67" s="4">
        <v>17.96</v>
      </c>
      <c r="M67" s="4">
        <v>17.96</v>
      </c>
      <c r="N67" s="4">
        <v>17.96</v>
      </c>
      <c r="O67" s="4">
        <v>17.96</v>
      </c>
      <c r="P67" s="4">
        <v>17.96</v>
      </c>
      <c r="Q67" s="4">
        <v>17.96</v>
      </c>
      <c r="R67" s="4">
        <v>17.96</v>
      </c>
      <c r="S67" s="4">
        <v>17.96</v>
      </c>
    </row>
    <row r="68" spans="1:19" x14ac:dyDescent="0.25">
      <c r="A68" t="s">
        <v>1249</v>
      </c>
      <c r="B6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2014 Lewis Hamilton - Mercedes F1 W05 Hybrid</v>
      </c>
      <c r="C68">
        <f>COUNTIF(Wishlist!A:A,Table1[[#This Row],[Artículo]])</f>
        <v>1</v>
      </c>
      <c r="D68">
        <f>_xlfn.XLOOKUP(Table1[[#This Row],[Artículo]],Campeones!A:A,Campeones!B:B,"")</f>
        <v>2014</v>
      </c>
      <c r="E68" s="4">
        <v>14.96</v>
      </c>
      <c r="F68" s="4">
        <v>14.96</v>
      </c>
      <c r="G68" s="4">
        <v>14.96</v>
      </c>
      <c r="H68" s="4">
        <v>14.96</v>
      </c>
      <c r="I68" s="4">
        <v>14.96</v>
      </c>
      <c r="J68" s="4">
        <v>14.96</v>
      </c>
      <c r="K68" s="4">
        <v>14.96</v>
      </c>
      <c r="L68" s="4">
        <v>17.96</v>
      </c>
      <c r="M68" s="4">
        <v>17.96</v>
      </c>
      <c r="N68" s="4">
        <v>17.96</v>
      </c>
      <c r="O68" s="4">
        <v>17.96</v>
      </c>
      <c r="P68" s="4">
        <v>17.96</v>
      </c>
      <c r="Q68" s="4">
        <v>17.96</v>
      </c>
      <c r="R68" s="4">
        <v>17.96</v>
      </c>
      <c r="S68" s="4">
        <v>17.96</v>
      </c>
    </row>
    <row r="69" spans="1:19" x14ac:dyDescent="0.25">
      <c r="A69" t="s">
        <v>1270</v>
      </c>
      <c r="B6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2017 Lewis Hamilton - Mercedes-AMG F1 W08 EQ Power+</v>
      </c>
      <c r="C69">
        <f>COUNTIF(Wishlist!A:A,Table1[[#This Row],[Artículo]])</f>
        <v>1</v>
      </c>
      <c r="D69">
        <f>_xlfn.XLOOKUP(Table1[[#This Row],[Artículo]],Campeones!A:A,Campeones!B:B,"")</f>
        <v>2017</v>
      </c>
      <c r="E69" s="4">
        <v>14.96</v>
      </c>
      <c r="F69" s="4">
        <v>14.96</v>
      </c>
      <c r="G69" s="4">
        <v>14.96</v>
      </c>
      <c r="H69" s="4">
        <v>14.96</v>
      </c>
      <c r="I69" s="4">
        <v>14.96</v>
      </c>
      <c r="J69" s="4">
        <v>14.96</v>
      </c>
      <c r="K69" s="4">
        <v>14.96</v>
      </c>
      <c r="L69" s="4">
        <v>17.96</v>
      </c>
      <c r="M69" s="4">
        <v>17.96</v>
      </c>
      <c r="N69" s="4">
        <v>17.96</v>
      </c>
      <c r="O69" s="4">
        <v>17.96</v>
      </c>
      <c r="P69" s="4">
        <v>17.96</v>
      </c>
      <c r="Q69" s="4">
        <v>17.96</v>
      </c>
      <c r="R69" s="4">
        <v>17.96</v>
      </c>
      <c r="S69" s="4">
        <v>17.96</v>
      </c>
    </row>
    <row r="70" spans="1:19" x14ac:dyDescent="0.25">
      <c r="A70" t="s">
        <v>353</v>
      </c>
      <c r="B7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1960 Richie Ginther - Ferrari Dino 246 P</v>
      </c>
      <c r="C70">
        <f>COUNTIF(Wishlist!A:A,Table1[[#This Row],[Artículo]])</f>
        <v>1</v>
      </c>
      <c r="D70" t="str">
        <f>_xlfn.XLOOKUP(Table1[[#This Row],[Artículo]],Campeones!A:A,Campeones!B:B,"")</f>
        <v/>
      </c>
      <c r="E70" s="4">
        <v>17.96</v>
      </c>
      <c r="F70" s="4">
        <v>17.96</v>
      </c>
      <c r="G70" s="4">
        <v>17.96</v>
      </c>
      <c r="H70" s="4">
        <v>17.96</v>
      </c>
      <c r="I70" s="4">
        <v>17.96</v>
      </c>
      <c r="J70" s="4">
        <v>17.96</v>
      </c>
      <c r="K70" s="4">
        <v>17.96</v>
      </c>
      <c r="L70" s="4">
        <v>17.96</v>
      </c>
      <c r="M70" s="4">
        <v>17.96</v>
      </c>
      <c r="N70" s="4">
        <v>17.96</v>
      </c>
      <c r="O70" s="4">
        <v>17.96</v>
      </c>
      <c r="P70" s="4">
        <v>17.96</v>
      </c>
      <c r="Q70" s="4">
        <v>17.96</v>
      </c>
      <c r="R70" s="4">
        <v>17.96</v>
      </c>
      <c r="S70" s="4">
        <v>17.96</v>
      </c>
    </row>
    <row r="71" spans="1:19" x14ac:dyDescent="0.25">
      <c r="A71" t="s">
        <v>441</v>
      </c>
      <c r="B7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1966 Jim Clark - Lotus 43</v>
      </c>
      <c r="C71">
        <f>COUNTIF(Wishlist!A:A,Table1[[#This Row],[Artículo]])</f>
        <v>1</v>
      </c>
      <c r="D71" t="str">
        <f>_xlfn.XLOOKUP(Table1[[#This Row],[Artículo]],Campeones!A:A,Campeones!B:B,"")</f>
        <v/>
      </c>
      <c r="E71" s="4">
        <v>14.96</v>
      </c>
      <c r="F71" s="4">
        <v>14.96</v>
      </c>
      <c r="G71" s="4">
        <v>14.96</v>
      </c>
      <c r="H71" s="4">
        <v>14.96</v>
      </c>
      <c r="I71" s="4">
        <v>14.96</v>
      </c>
      <c r="J71" s="4">
        <v>14.96</v>
      </c>
      <c r="K71" s="4">
        <v>14.96</v>
      </c>
      <c r="L71" s="4">
        <v>17.96</v>
      </c>
      <c r="M71" s="4">
        <v>17.96</v>
      </c>
      <c r="N71" s="4">
        <v>17.96</v>
      </c>
      <c r="O71" s="4">
        <v>17.96</v>
      </c>
      <c r="P71" s="4">
        <v>17.96</v>
      </c>
      <c r="Q71" s="4">
        <v>17.96</v>
      </c>
      <c r="R71" s="4">
        <v>17.96</v>
      </c>
      <c r="S71" s="4">
        <v>17.96</v>
      </c>
    </row>
    <row r="72" spans="1:19" x14ac:dyDescent="0.25">
      <c r="A72" t="s">
        <v>464</v>
      </c>
      <c r="B7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1967 John Surtees - Honda RA300</v>
      </c>
      <c r="C72">
        <f>COUNTIF(Wishlist!A:A,Table1[[#This Row],[Artículo]])</f>
        <v>1</v>
      </c>
      <c r="D72" t="str">
        <f>_xlfn.XLOOKUP(Table1[[#This Row],[Artículo]],Campeones!A:A,Campeones!B:B,"")</f>
        <v/>
      </c>
      <c r="E72" s="4">
        <v>14.96</v>
      </c>
      <c r="F72" s="4">
        <v>14.96</v>
      </c>
      <c r="G72" s="4">
        <v>14.96</v>
      </c>
      <c r="H72" s="4">
        <v>14.96</v>
      </c>
      <c r="I72" s="4">
        <v>14.96</v>
      </c>
      <c r="J72" s="4">
        <v>14.96</v>
      </c>
      <c r="K72" s="4">
        <v>14.96</v>
      </c>
      <c r="L72" s="4">
        <v>17.96</v>
      </c>
      <c r="M72" s="4">
        <v>17.96</v>
      </c>
      <c r="N72" s="4">
        <v>17.96</v>
      </c>
      <c r="O72" s="4">
        <v>17.96</v>
      </c>
      <c r="P72" s="4">
        <v>17.96</v>
      </c>
      <c r="Q72" s="4">
        <v>17.96</v>
      </c>
      <c r="R72" s="4">
        <v>17.96</v>
      </c>
      <c r="S72" s="4">
        <v>17.96</v>
      </c>
    </row>
    <row r="73" spans="1:19" x14ac:dyDescent="0.25">
      <c r="A73" t="s">
        <v>511</v>
      </c>
      <c r="B7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1970 Pedro Rodriguez - BRM P153</v>
      </c>
      <c r="C73">
        <f>COUNTIF(Wishlist!A:A,Table1[[#This Row],[Artículo]])</f>
        <v>1</v>
      </c>
      <c r="D73" t="str">
        <f>_xlfn.XLOOKUP(Table1[[#This Row],[Artículo]],Campeones!A:A,Campeones!B:B,"")</f>
        <v/>
      </c>
      <c r="E73" s="4">
        <v>14.96</v>
      </c>
      <c r="F73" s="4">
        <v>14.96</v>
      </c>
      <c r="G73" s="4">
        <v>14.96</v>
      </c>
      <c r="H73" s="4">
        <v>14.96</v>
      </c>
      <c r="I73" s="4">
        <v>14.96</v>
      </c>
      <c r="J73" s="4">
        <v>14.96</v>
      </c>
      <c r="K73" s="4">
        <v>14.96</v>
      </c>
      <c r="L73" s="4">
        <v>17.96</v>
      </c>
      <c r="M73" s="4">
        <v>17.96</v>
      </c>
      <c r="N73" s="4">
        <v>17.96</v>
      </c>
      <c r="O73" s="4">
        <v>17.96</v>
      </c>
      <c r="P73" s="4">
        <v>17.96</v>
      </c>
      <c r="Q73" s="4">
        <v>17.96</v>
      </c>
      <c r="R73" s="4">
        <v>17.96</v>
      </c>
      <c r="S73" s="4">
        <v>17.96</v>
      </c>
    </row>
    <row r="74" spans="1:19" x14ac:dyDescent="0.25">
      <c r="A74" t="s">
        <v>521</v>
      </c>
      <c r="B7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1970 Piers Courage - De Tomaso 505</v>
      </c>
      <c r="C74">
        <f>COUNTIF(Wishlist!A:A,Table1[[#This Row],[Artículo]])</f>
        <v>1</v>
      </c>
      <c r="D74" t="str">
        <f>_xlfn.XLOOKUP(Table1[[#This Row],[Artículo]],Campeones!A:A,Campeones!B:B,"")</f>
        <v/>
      </c>
      <c r="E74" s="4">
        <v>14.96</v>
      </c>
      <c r="F74" s="4">
        <v>14.96</v>
      </c>
      <c r="G74" s="4">
        <v>14.96</v>
      </c>
      <c r="H74" s="4">
        <v>14.96</v>
      </c>
      <c r="I74" s="4">
        <v>14.96</v>
      </c>
      <c r="J74" s="4">
        <v>14.96</v>
      </c>
      <c r="K74" s="4">
        <v>14.96</v>
      </c>
      <c r="L74" s="4">
        <v>17.96</v>
      </c>
      <c r="M74" s="4">
        <v>17.96</v>
      </c>
      <c r="N74" s="4">
        <v>17.96</v>
      </c>
      <c r="O74" s="4">
        <v>17.96</v>
      </c>
      <c r="P74" s="4">
        <v>17.96</v>
      </c>
      <c r="Q74" s="4">
        <v>17.96</v>
      </c>
      <c r="R74" s="4">
        <v>17.96</v>
      </c>
      <c r="S74" s="4">
        <v>17.96</v>
      </c>
    </row>
    <row r="75" spans="1:19" x14ac:dyDescent="0.25">
      <c r="A75" t="s">
        <v>535</v>
      </c>
      <c r="B7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1971 Graham Hill - Brabham BT34</v>
      </c>
      <c r="C75">
        <f>COUNTIF(Wishlist!A:A,Table1[[#This Row],[Artículo]])</f>
        <v>1</v>
      </c>
      <c r="D75" t="str">
        <f>_xlfn.XLOOKUP(Table1[[#This Row],[Artículo]],Campeones!A:A,Campeones!B:B,"")</f>
        <v/>
      </c>
      <c r="E75" s="4">
        <v>14.96</v>
      </c>
      <c r="F75" s="4">
        <v>14.96</v>
      </c>
      <c r="G75" s="4">
        <v>14.96</v>
      </c>
      <c r="H75" s="4">
        <v>14.96</v>
      </c>
      <c r="I75" s="4">
        <v>14.96</v>
      </c>
      <c r="J75" s="4">
        <v>14.96</v>
      </c>
      <c r="K75" s="4">
        <v>14.96</v>
      </c>
      <c r="L75" s="4">
        <v>17.96</v>
      </c>
      <c r="M75" s="4">
        <v>17.96</v>
      </c>
      <c r="N75" s="4">
        <v>17.96</v>
      </c>
      <c r="O75" s="4">
        <v>17.96</v>
      </c>
      <c r="P75" s="4">
        <v>17.96</v>
      </c>
      <c r="Q75" s="4">
        <v>17.96</v>
      </c>
      <c r="R75" s="4">
        <v>17.96</v>
      </c>
      <c r="S75" s="4">
        <v>17.96</v>
      </c>
    </row>
    <row r="76" spans="1:19" x14ac:dyDescent="0.25">
      <c r="A76" t="s">
        <v>539</v>
      </c>
      <c r="B7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1971 Ronnie Peterson - March 711</v>
      </c>
      <c r="C76">
        <f>COUNTIF(Wishlist!A:A,Table1[[#This Row],[Artículo]])</f>
        <v>1</v>
      </c>
      <c r="D76" t="str">
        <f>_xlfn.XLOOKUP(Table1[[#This Row],[Artículo]],Campeones!A:A,Campeones!B:B,"")</f>
        <v/>
      </c>
      <c r="E76" s="4">
        <v>14.96</v>
      </c>
      <c r="F76" s="4">
        <v>14.96</v>
      </c>
      <c r="G76" s="4">
        <v>14.96</v>
      </c>
      <c r="H76" s="4">
        <v>14.96</v>
      </c>
      <c r="I76" s="4">
        <v>14.96</v>
      </c>
      <c r="J76" s="4">
        <v>14.96</v>
      </c>
      <c r="K76" s="4">
        <v>14.96</v>
      </c>
      <c r="L76" s="4">
        <v>17.96</v>
      </c>
      <c r="M76" s="4">
        <v>17.96</v>
      </c>
      <c r="N76" s="4">
        <v>17.96</v>
      </c>
      <c r="O76" s="4">
        <v>17.96</v>
      </c>
      <c r="P76" s="4">
        <v>17.96</v>
      </c>
      <c r="Q76" s="4">
        <v>17.96</v>
      </c>
      <c r="R76" s="4">
        <v>17.96</v>
      </c>
      <c r="S76" s="4">
        <v>17.96</v>
      </c>
    </row>
    <row r="77" spans="1:19" x14ac:dyDescent="0.25">
      <c r="A77" t="s">
        <v>559</v>
      </c>
      <c r="B7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1972 Henri Pescarolo  - Politoys FX3</v>
      </c>
      <c r="C77">
        <f>COUNTIF(Wishlist!A:A,Table1[[#This Row],[Artículo]])</f>
        <v>1</v>
      </c>
      <c r="D77" t="str">
        <f>_xlfn.XLOOKUP(Table1[[#This Row],[Artículo]],Campeones!A:A,Campeones!B:B,"")</f>
        <v/>
      </c>
      <c r="E77" s="4">
        <v>14.96</v>
      </c>
      <c r="F77" s="4">
        <v>14.96</v>
      </c>
      <c r="G77" s="4">
        <v>14.96</v>
      </c>
      <c r="H77" s="4">
        <v>14.96</v>
      </c>
      <c r="I77" s="4">
        <v>14.96</v>
      </c>
      <c r="J77" s="4">
        <v>14.96</v>
      </c>
      <c r="K77" s="4">
        <v>14.96</v>
      </c>
      <c r="L77" s="4">
        <v>17.96</v>
      </c>
      <c r="M77" s="4">
        <v>17.96</v>
      </c>
      <c r="N77" s="4">
        <v>17.96</v>
      </c>
      <c r="O77" s="4">
        <v>17.96</v>
      </c>
      <c r="P77" s="4">
        <v>17.96</v>
      </c>
      <c r="Q77" s="4">
        <v>17.96</v>
      </c>
      <c r="R77" s="4">
        <v>17.96</v>
      </c>
      <c r="S77" s="4">
        <v>17.96</v>
      </c>
    </row>
    <row r="78" spans="1:19" x14ac:dyDescent="0.25">
      <c r="A78" t="s">
        <v>564</v>
      </c>
      <c r="B7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 xml:space="preserve">1972 Jean-Pierre Beltoise - BRM P160B </v>
      </c>
      <c r="C78">
        <f>COUNTIF(Wishlist!A:A,Table1[[#This Row],[Artículo]])</f>
        <v>1</v>
      </c>
      <c r="D78" t="str">
        <f>_xlfn.XLOOKUP(Table1[[#This Row],[Artículo]],Campeones!A:A,Campeones!B:B,"")</f>
        <v/>
      </c>
      <c r="E78" s="4">
        <v>14.96</v>
      </c>
      <c r="F78" s="4">
        <v>14.96</v>
      </c>
      <c r="G78" s="4">
        <v>14.96</v>
      </c>
      <c r="H78" s="4">
        <v>14.96</v>
      </c>
      <c r="I78" s="4">
        <v>14.96</v>
      </c>
      <c r="J78" s="4">
        <v>14.96</v>
      </c>
      <c r="K78" s="4">
        <v>14.96</v>
      </c>
      <c r="L78" s="4">
        <v>17.96</v>
      </c>
      <c r="M78" s="4">
        <v>17.96</v>
      </c>
      <c r="N78" s="4">
        <v>17.96</v>
      </c>
      <c r="O78" s="4">
        <v>17.96</v>
      </c>
      <c r="P78" s="4">
        <v>17.96</v>
      </c>
      <c r="Q78" s="4">
        <v>17.96</v>
      </c>
      <c r="R78" s="4">
        <v>17.96</v>
      </c>
      <c r="S78" s="4">
        <v>17.96</v>
      </c>
    </row>
    <row r="79" spans="1:19" x14ac:dyDescent="0.25">
      <c r="A79" t="s">
        <v>569</v>
      </c>
      <c r="B7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1972 Rolf Stommelen  - Eifelland E21</v>
      </c>
      <c r="C79">
        <f>COUNTIF(Wishlist!A:A,Table1[[#This Row],[Artículo]])</f>
        <v>1</v>
      </c>
      <c r="D79" t="str">
        <f>_xlfn.XLOOKUP(Table1[[#This Row],[Artículo]],Campeones!A:A,Campeones!B:B,"")</f>
        <v/>
      </c>
      <c r="E79" s="4">
        <v>14.96</v>
      </c>
      <c r="F79" s="4">
        <v>14.96</v>
      </c>
      <c r="G79" s="4">
        <v>14.96</v>
      </c>
      <c r="H79" s="4">
        <v>14.96</v>
      </c>
      <c r="I79" s="4">
        <v>14.96</v>
      </c>
      <c r="J79" s="4">
        <v>14.96</v>
      </c>
      <c r="K79" s="4">
        <v>14.96</v>
      </c>
      <c r="L79" s="4">
        <v>17.96</v>
      </c>
      <c r="M79" s="4">
        <v>17.96</v>
      </c>
      <c r="N79" s="4">
        <v>17.96</v>
      </c>
      <c r="O79" s="4">
        <v>17.96</v>
      </c>
      <c r="P79" s="4">
        <v>17.96</v>
      </c>
      <c r="Q79" s="4">
        <v>17.96</v>
      </c>
      <c r="R79" s="4">
        <v>17.96</v>
      </c>
      <c r="S79" s="4">
        <v>17.96</v>
      </c>
    </row>
    <row r="80" spans="1:19" x14ac:dyDescent="0.25">
      <c r="A80" t="s">
        <v>635</v>
      </c>
      <c r="B8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1975 Jacques Laffite - Williams FW04</v>
      </c>
      <c r="C80">
        <f>COUNTIF(Wishlist!A:A,Table1[[#This Row],[Artículo]])</f>
        <v>1</v>
      </c>
      <c r="D80" t="str">
        <f>_xlfn.XLOOKUP(Table1[[#This Row],[Artículo]],Campeones!A:A,Campeones!B:B,"")</f>
        <v/>
      </c>
      <c r="E80" s="4">
        <v>14.96</v>
      </c>
      <c r="F80" s="4">
        <v>14.96</v>
      </c>
      <c r="G80" s="4">
        <v>14.96</v>
      </c>
      <c r="H80" s="4">
        <v>14.96</v>
      </c>
      <c r="I80" s="4">
        <v>14.96</v>
      </c>
      <c r="J80" s="4">
        <v>14.96</v>
      </c>
      <c r="K80" s="4">
        <v>14.96</v>
      </c>
      <c r="L80" s="4">
        <v>17.96</v>
      </c>
      <c r="M80" s="4">
        <v>17.96</v>
      </c>
      <c r="N80" s="4">
        <v>17.96</v>
      </c>
      <c r="O80" s="4">
        <v>17.96</v>
      </c>
      <c r="P80" s="4">
        <v>17.96</v>
      </c>
      <c r="Q80" s="4">
        <v>17.96</v>
      </c>
      <c r="R80" s="4">
        <v>17.96</v>
      </c>
      <c r="S80" s="4">
        <v>17.96</v>
      </c>
    </row>
    <row r="81" spans="1:19" x14ac:dyDescent="0.25">
      <c r="A81" t="s">
        <v>639</v>
      </c>
      <c r="B8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1975 James Hunt - Hesketh 308B</v>
      </c>
      <c r="C81">
        <f>COUNTIF(Wishlist!A:A,Table1[[#This Row],[Artículo]])</f>
        <v>0</v>
      </c>
      <c r="D81" t="str">
        <f>_xlfn.XLOOKUP(Table1[[#This Row],[Artículo]],Campeones!A:A,Campeones!B:B,"")</f>
        <v/>
      </c>
      <c r="E81" s="4">
        <v>14.96</v>
      </c>
      <c r="F81" s="4">
        <v>14.96</v>
      </c>
      <c r="G81" s="4">
        <v>14.96</v>
      </c>
      <c r="H81" s="4">
        <v>14.96</v>
      </c>
      <c r="I81" s="4">
        <v>14.96</v>
      </c>
      <c r="J81" s="4">
        <v>14.96</v>
      </c>
      <c r="K81" s="4">
        <v>14.96</v>
      </c>
      <c r="L81" s="4">
        <v>17.96</v>
      </c>
      <c r="M81" s="4">
        <v>17.96</v>
      </c>
      <c r="N81" s="4">
        <v>17.96</v>
      </c>
      <c r="O81" s="4">
        <v>17.96</v>
      </c>
      <c r="P81" s="4">
        <v>17.96</v>
      </c>
      <c r="Q81" s="4">
        <v>17.96</v>
      </c>
      <c r="R81" s="4">
        <v>17.96</v>
      </c>
      <c r="S81" s="4">
        <v>17.96</v>
      </c>
    </row>
    <row r="82" spans="1:19" x14ac:dyDescent="0.25">
      <c r="A82" t="s">
        <v>656</v>
      </c>
      <c r="B8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1975 Vittorio Brambilla - March 751</v>
      </c>
      <c r="C82">
        <f>COUNTIF(Wishlist!A:A,Table1[[#This Row],[Artículo]])</f>
        <v>0</v>
      </c>
      <c r="D82" t="str">
        <f>_xlfn.XLOOKUP(Table1[[#This Row],[Artículo]],Campeones!A:A,Campeones!B:B,"")</f>
        <v/>
      </c>
      <c r="E82" s="4">
        <v>14.96</v>
      </c>
      <c r="F82" s="4">
        <v>14.96</v>
      </c>
      <c r="G82" s="4">
        <v>14.96</v>
      </c>
      <c r="H82" s="4">
        <v>14.96</v>
      </c>
      <c r="I82" s="4">
        <v>14.96</v>
      </c>
      <c r="J82" s="4">
        <v>14.96</v>
      </c>
      <c r="K82" s="4">
        <v>14.96</v>
      </c>
      <c r="L82" s="4">
        <v>17.96</v>
      </c>
      <c r="M82" s="4">
        <v>17.96</v>
      </c>
      <c r="N82" s="4">
        <v>17.96</v>
      </c>
      <c r="O82" s="4">
        <v>17.96</v>
      </c>
      <c r="P82" s="4">
        <v>17.96</v>
      </c>
      <c r="Q82" s="4">
        <v>17.96</v>
      </c>
      <c r="R82" s="4">
        <v>17.96</v>
      </c>
      <c r="S82" s="4">
        <v>17.96</v>
      </c>
    </row>
    <row r="83" spans="1:19" x14ac:dyDescent="0.25">
      <c r="A83" t="s">
        <v>691</v>
      </c>
      <c r="B8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 xml:space="preserve">1977 Alan Jones - Shadow DN8 </v>
      </c>
      <c r="C83">
        <f>COUNTIF(Wishlist!A:A,Table1[[#This Row],[Artículo]])</f>
        <v>1</v>
      </c>
      <c r="D83" t="str">
        <f>_xlfn.XLOOKUP(Table1[[#This Row],[Artículo]],Campeones!A:A,Campeones!B:B,"")</f>
        <v/>
      </c>
      <c r="E83" s="4">
        <v>14.96</v>
      </c>
      <c r="F83" s="4">
        <v>14.96</v>
      </c>
      <c r="G83" s="4">
        <v>14.96</v>
      </c>
      <c r="H83" s="4">
        <v>14.96</v>
      </c>
      <c r="I83" s="4">
        <v>14.96</v>
      </c>
      <c r="J83" s="4">
        <v>14.96</v>
      </c>
      <c r="K83" s="4">
        <v>14.96</v>
      </c>
      <c r="L83" s="4">
        <v>17.96</v>
      </c>
      <c r="M83" s="4">
        <v>17.96</v>
      </c>
      <c r="N83" s="4">
        <v>17.96</v>
      </c>
      <c r="O83" s="4">
        <v>17.96</v>
      </c>
      <c r="P83" s="4">
        <v>17.96</v>
      </c>
      <c r="Q83" s="4">
        <v>17.96</v>
      </c>
      <c r="R83" s="4">
        <v>17.96</v>
      </c>
      <c r="S83" s="4">
        <v>17.96</v>
      </c>
    </row>
    <row r="84" spans="1:19" x14ac:dyDescent="0.25">
      <c r="A84" t="s">
        <v>720</v>
      </c>
      <c r="B8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1978 Niki Lauda - Brabham BT46B</v>
      </c>
      <c r="C84">
        <f>COUNTIF(Wishlist!A:A,Table1[[#This Row],[Artículo]])</f>
        <v>1</v>
      </c>
      <c r="D84" t="str">
        <f>_xlfn.XLOOKUP(Table1[[#This Row],[Artículo]],Campeones!A:A,Campeones!B:B,"")</f>
        <v/>
      </c>
      <c r="E84" s="4">
        <v>14.96</v>
      </c>
      <c r="F84" s="4">
        <v>14.96</v>
      </c>
      <c r="G84" s="4">
        <v>14.96</v>
      </c>
      <c r="H84" s="4">
        <v>14.96</v>
      </c>
      <c r="I84" s="4">
        <v>14.96</v>
      </c>
      <c r="J84" s="4">
        <v>14.96</v>
      </c>
      <c r="K84" s="4">
        <v>14.96</v>
      </c>
      <c r="L84" s="4">
        <v>17.96</v>
      </c>
      <c r="M84" s="4">
        <v>17.96</v>
      </c>
      <c r="N84" s="4">
        <v>17.96</v>
      </c>
      <c r="O84" s="4">
        <v>17.96</v>
      </c>
      <c r="P84" s="4">
        <v>17.96</v>
      </c>
      <c r="Q84" s="4">
        <v>17.96</v>
      </c>
      <c r="R84" s="4">
        <v>17.96</v>
      </c>
      <c r="S84" s="4">
        <v>17.96</v>
      </c>
    </row>
    <row r="85" spans="1:19" x14ac:dyDescent="0.25">
      <c r="A85" t="s">
        <v>723</v>
      </c>
      <c r="B8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1978 Patrick Depailler - Tyrell 008</v>
      </c>
      <c r="C85">
        <f>COUNTIF(Wishlist!A:A,Table1[[#This Row],[Artículo]])</f>
        <v>1</v>
      </c>
      <c r="D85" t="str">
        <f>_xlfn.XLOOKUP(Table1[[#This Row],[Artículo]],Campeones!A:A,Campeones!B:B,"")</f>
        <v/>
      </c>
      <c r="E85" s="4">
        <v>14.96</v>
      </c>
      <c r="F85" s="4">
        <v>14.96</v>
      </c>
      <c r="G85" s="4">
        <v>14.96</v>
      </c>
      <c r="H85" s="4">
        <v>14.96</v>
      </c>
      <c r="I85" s="4">
        <v>14.96</v>
      </c>
      <c r="J85" s="4">
        <v>14.96</v>
      </c>
      <c r="K85" s="4">
        <v>14.96</v>
      </c>
      <c r="L85" s="4">
        <v>17.96</v>
      </c>
      <c r="M85" s="4">
        <v>17.96</v>
      </c>
      <c r="N85" s="4">
        <v>17.96</v>
      </c>
      <c r="O85" s="4">
        <v>17.96</v>
      </c>
      <c r="P85" s="4">
        <v>17.96</v>
      </c>
      <c r="Q85" s="4">
        <v>17.96</v>
      </c>
      <c r="R85" s="4">
        <v>17.96</v>
      </c>
      <c r="S85" s="4">
        <v>17.96</v>
      </c>
    </row>
    <row r="86" spans="1:19" x14ac:dyDescent="0.25">
      <c r="A86" t="s">
        <v>734</v>
      </c>
      <c r="B8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1979 Bruno Giacomelli - Alfa Romeo 177</v>
      </c>
      <c r="C86">
        <f>COUNTIF(Wishlist!A:A,Table1[[#This Row],[Artículo]])</f>
        <v>1</v>
      </c>
      <c r="D86" t="str">
        <f>_xlfn.XLOOKUP(Table1[[#This Row],[Artículo]],Campeones!A:A,Campeones!B:B,"")</f>
        <v/>
      </c>
      <c r="E86" s="4">
        <v>14.96</v>
      </c>
      <c r="F86" s="4">
        <v>14.96</v>
      </c>
      <c r="G86" s="4">
        <v>14.96</v>
      </c>
      <c r="H86" s="4">
        <v>14.96</v>
      </c>
      <c r="I86" s="4">
        <v>14.96</v>
      </c>
      <c r="J86" s="4">
        <v>14.96</v>
      </c>
      <c r="K86" s="4">
        <v>14.96</v>
      </c>
      <c r="L86" s="4">
        <v>17.96</v>
      </c>
      <c r="M86" s="4">
        <v>17.96</v>
      </c>
      <c r="N86" s="4">
        <v>17.96</v>
      </c>
      <c r="O86" s="4">
        <v>17.96</v>
      </c>
      <c r="P86" s="4">
        <v>17.96</v>
      </c>
      <c r="Q86" s="4">
        <v>17.96</v>
      </c>
      <c r="R86" s="4">
        <v>17.96</v>
      </c>
      <c r="S86" s="4">
        <v>17.96</v>
      </c>
    </row>
    <row r="87" spans="1:19" x14ac:dyDescent="0.25">
      <c r="A87" t="s">
        <v>738</v>
      </c>
      <c r="B8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1979 Jacques Laffite - Ligier JS11</v>
      </c>
      <c r="C87">
        <f>COUNTIF(Wishlist!A:A,Table1[[#This Row],[Artículo]])</f>
        <v>1</v>
      </c>
      <c r="D87" t="str">
        <f>_xlfn.XLOOKUP(Table1[[#This Row],[Artículo]],Campeones!A:A,Campeones!B:B,"")</f>
        <v/>
      </c>
      <c r="E87" s="4">
        <v>14.96</v>
      </c>
      <c r="F87" s="4">
        <v>14.96</v>
      </c>
      <c r="G87" s="4">
        <v>14.96</v>
      </c>
      <c r="H87" s="4">
        <v>14.96</v>
      </c>
      <c r="I87" s="4">
        <v>14.96</v>
      </c>
      <c r="J87" s="4">
        <v>14.96</v>
      </c>
      <c r="K87" s="4">
        <v>14.96</v>
      </c>
      <c r="L87" s="4">
        <v>17.96</v>
      </c>
      <c r="M87" s="4">
        <v>17.96</v>
      </c>
      <c r="N87" s="4">
        <v>17.96</v>
      </c>
      <c r="O87" s="4">
        <v>17.96</v>
      </c>
      <c r="P87" s="4">
        <v>17.96</v>
      </c>
      <c r="Q87" s="4">
        <v>17.96</v>
      </c>
      <c r="R87" s="4">
        <v>17.96</v>
      </c>
      <c r="S87" s="4">
        <v>17.96</v>
      </c>
    </row>
    <row r="88" spans="1:19" x14ac:dyDescent="0.25">
      <c r="A88" t="s">
        <v>743</v>
      </c>
      <c r="B8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1979 Jan Lammers - Shadow DN9</v>
      </c>
      <c r="C88">
        <f>COUNTIF(Wishlist!A:A,Table1[[#This Row],[Artículo]])</f>
        <v>1</v>
      </c>
      <c r="D88" t="str">
        <f>_xlfn.XLOOKUP(Table1[[#This Row],[Artículo]],Campeones!A:A,Campeones!B:B,"")</f>
        <v/>
      </c>
      <c r="E88" s="4">
        <v>14.96</v>
      </c>
      <c r="F88" s="4">
        <v>14.96</v>
      </c>
      <c r="G88" s="4">
        <v>14.96</v>
      </c>
      <c r="H88" s="4">
        <v>14.96</v>
      </c>
      <c r="I88" s="4">
        <v>14.96</v>
      </c>
      <c r="J88" s="4">
        <v>14.96</v>
      </c>
      <c r="K88" s="4">
        <v>14.96</v>
      </c>
      <c r="L88" s="4">
        <v>17.96</v>
      </c>
      <c r="M88" s="4">
        <v>17.96</v>
      </c>
      <c r="N88" s="4">
        <v>17.96</v>
      </c>
      <c r="O88" s="4">
        <v>17.96</v>
      </c>
      <c r="P88" s="4">
        <v>17.96</v>
      </c>
      <c r="Q88" s="4">
        <v>17.96</v>
      </c>
      <c r="R88" s="4">
        <v>17.96</v>
      </c>
      <c r="S88" s="4">
        <v>17.96</v>
      </c>
    </row>
    <row r="89" spans="1:19" x14ac:dyDescent="0.25">
      <c r="A89" t="s">
        <v>747</v>
      </c>
      <c r="B8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1979 Jean-Pierre Jabouille - Renault RS10</v>
      </c>
      <c r="C89">
        <f>COUNTIF(Wishlist!A:A,Table1[[#This Row],[Artículo]])</f>
        <v>1</v>
      </c>
      <c r="D89" t="str">
        <f>_xlfn.XLOOKUP(Table1[[#This Row],[Artículo]],Campeones!A:A,Campeones!B:B,"")</f>
        <v/>
      </c>
      <c r="E89" s="4">
        <v>14.96</v>
      </c>
      <c r="F89" s="4">
        <v>14.96</v>
      </c>
      <c r="G89" s="4">
        <v>14.96</v>
      </c>
      <c r="H89" s="4">
        <v>14.96</v>
      </c>
      <c r="I89" s="4">
        <v>14.96</v>
      </c>
      <c r="J89" s="4">
        <v>14.96</v>
      </c>
      <c r="K89" s="4">
        <v>14.96</v>
      </c>
      <c r="L89" s="4">
        <v>17.96</v>
      </c>
      <c r="M89" s="4">
        <v>17.96</v>
      </c>
      <c r="N89" s="4">
        <v>17.96</v>
      </c>
      <c r="O89" s="4">
        <v>17.96</v>
      </c>
      <c r="P89" s="4">
        <v>17.96</v>
      </c>
      <c r="Q89" s="4">
        <v>17.96</v>
      </c>
      <c r="R89" s="4">
        <v>17.96</v>
      </c>
      <c r="S89" s="4">
        <v>17.96</v>
      </c>
    </row>
    <row r="90" spans="1:19" x14ac:dyDescent="0.25">
      <c r="A90" t="s">
        <v>759</v>
      </c>
      <c r="B9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1979 Patrick Depailler - Ligier JS11</v>
      </c>
      <c r="C90">
        <f>COUNTIF(Wishlist!A:A,Table1[[#This Row],[Artículo]])</f>
        <v>1</v>
      </c>
      <c r="D90" t="str">
        <f>_xlfn.XLOOKUP(Table1[[#This Row],[Artículo]],Campeones!A:A,Campeones!B:B,"")</f>
        <v/>
      </c>
      <c r="E90" s="4">
        <v>17.96</v>
      </c>
      <c r="F90" s="4">
        <v>17.96</v>
      </c>
      <c r="G90" s="4">
        <v>17.96</v>
      </c>
      <c r="H90" s="4">
        <v>17.96</v>
      </c>
      <c r="I90" s="4">
        <v>17.96</v>
      </c>
      <c r="J90" s="4">
        <v>17.96</v>
      </c>
      <c r="K90" s="4">
        <v>17.96</v>
      </c>
      <c r="L90" s="4">
        <v>17.96</v>
      </c>
      <c r="M90" s="4">
        <v>17.96</v>
      </c>
      <c r="N90" s="4">
        <v>17.96</v>
      </c>
      <c r="O90" s="4">
        <v>17.96</v>
      </c>
      <c r="P90" s="4">
        <v>17.96</v>
      </c>
      <c r="Q90" s="4">
        <v>17.96</v>
      </c>
      <c r="R90" s="4">
        <v>17.96</v>
      </c>
      <c r="S90" s="4">
        <v>17.96</v>
      </c>
    </row>
    <row r="91" spans="1:19" x14ac:dyDescent="0.25">
      <c r="A91" t="s">
        <v>752</v>
      </c>
      <c r="B9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1979 Riccardo Patrese - Arrows A1B</v>
      </c>
      <c r="C91">
        <f>COUNTIF(Wishlist!A:A,Table1[[#This Row],[Artículo]])</f>
        <v>1</v>
      </c>
      <c r="D91" t="str">
        <f>_xlfn.XLOOKUP(Table1[[#This Row],[Artículo]],Campeones!A:A,Campeones!B:B,"")</f>
        <v/>
      </c>
      <c r="E91" s="4">
        <v>14.96</v>
      </c>
      <c r="F91" s="4">
        <v>14.96</v>
      </c>
      <c r="G91" s="4">
        <v>14.96</v>
      </c>
      <c r="H91" s="4">
        <v>14.96</v>
      </c>
      <c r="I91" s="4">
        <v>14.96</v>
      </c>
      <c r="J91" s="4">
        <v>14.96</v>
      </c>
      <c r="K91" s="4">
        <v>14.96</v>
      </c>
      <c r="L91" s="4">
        <v>17.96</v>
      </c>
      <c r="M91" s="4">
        <v>17.96</v>
      </c>
      <c r="N91" s="4">
        <v>17.96</v>
      </c>
      <c r="O91" s="4">
        <v>17.96</v>
      </c>
      <c r="P91" s="4">
        <v>17.96</v>
      </c>
      <c r="Q91" s="4">
        <v>17.96</v>
      </c>
      <c r="R91" s="4">
        <v>17.96</v>
      </c>
      <c r="S91" s="4">
        <v>17.96</v>
      </c>
    </row>
    <row r="92" spans="1:19" x14ac:dyDescent="0.25">
      <c r="A92" t="s">
        <v>884</v>
      </c>
      <c r="B9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1984 Ayrton Senna - Toleman TG183B</v>
      </c>
      <c r="C92">
        <f>COUNTIF(Wishlist!A:A,Table1[[#This Row],[Artículo]])</f>
        <v>1</v>
      </c>
      <c r="D92" t="str">
        <f>_xlfn.XLOOKUP(Table1[[#This Row],[Artículo]],Campeones!A:A,Campeones!B:B,"")</f>
        <v/>
      </c>
      <c r="E92" s="4">
        <v>15.96</v>
      </c>
      <c r="F92" s="4">
        <v>15.96</v>
      </c>
      <c r="G92" s="4">
        <v>15.96</v>
      </c>
      <c r="H92" s="4">
        <v>15.96</v>
      </c>
      <c r="I92" s="4">
        <v>15.96</v>
      </c>
      <c r="J92" s="4">
        <v>15.96</v>
      </c>
      <c r="K92" s="4">
        <v>15.96</v>
      </c>
      <c r="L92" s="4">
        <v>17.96</v>
      </c>
      <c r="M92" s="4">
        <v>17.96</v>
      </c>
      <c r="N92" s="4">
        <v>17.96</v>
      </c>
      <c r="O92" s="4">
        <v>17.96</v>
      </c>
      <c r="P92" s="4">
        <v>17.96</v>
      </c>
      <c r="Q92" s="4">
        <v>17.96</v>
      </c>
      <c r="R92" s="4">
        <v>17.96</v>
      </c>
      <c r="S92" s="4">
        <v>17.96</v>
      </c>
    </row>
    <row r="93" spans="1:19" x14ac:dyDescent="0.25">
      <c r="A93" t="s">
        <v>908</v>
      </c>
      <c r="B9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1985 Ayrton Senna - Lotus 97T</v>
      </c>
      <c r="C93">
        <f>COUNTIF(Wishlist!A:A,Table1[[#This Row],[Artículo]])</f>
        <v>1</v>
      </c>
      <c r="D93" t="str">
        <f>_xlfn.XLOOKUP(Table1[[#This Row],[Artículo]],Campeones!A:A,Campeones!B:B,"")</f>
        <v/>
      </c>
      <c r="E93" s="4">
        <v>14.96</v>
      </c>
      <c r="F93" s="4">
        <v>14.96</v>
      </c>
      <c r="G93" s="4">
        <v>14.96</v>
      </c>
      <c r="H93" s="4">
        <v>14.96</v>
      </c>
      <c r="I93" s="4">
        <v>14.96</v>
      </c>
      <c r="J93" s="4">
        <v>14.96</v>
      </c>
      <c r="K93" s="4">
        <v>14.96</v>
      </c>
      <c r="L93" s="4">
        <v>17.96</v>
      </c>
      <c r="M93" s="4">
        <v>17.96</v>
      </c>
      <c r="N93" s="4">
        <v>17.96</v>
      </c>
      <c r="O93" s="4">
        <v>17.96</v>
      </c>
      <c r="P93" s="4">
        <v>17.96</v>
      </c>
      <c r="Q93" s="4">
        <v>17.96</v>
      </c>
      <c r="R93" s="4">
        <v>17.96</v>
      </c>
      <c r="S93" s="4">
        <v>17.96</v>
      </c>
    </row>
    <row r="94" spans="1:19" x14ac:dyDescent="0.25">
      <c r="A94" t="s">
        <v>911</v>
      </c>
      <c r="B9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1985 Ayrton Senna - Lotus 97T</v>
      </c>
      <c r="C94">
        <f>COUNTIF(Wishlist!A:A,Table1[[#This Row],[Artículo]])</f>
        <v>0</v>
      </c>
      <c r="D94" t="str">
        <f>_xlfn.XLOOKUP(Table1[[#This Row],[Artículo]],Campeones!A:A,Campeones!B:B,"")</f>
        <v/>
      </c>
      <c r="E94" s="4">
        <v>15.96</v>
      </c>
      <c r="F94" s="4">
        <v>15.96</v>
      </c>
      <c r="G94" s="4">
        <v>15.96</v>
      </c>
      <c r="H94" s="4">
        <v>15.96</v>
      </c>
      <c r="I94" s="4">
        <v>15.96</v>
      </c>
      <c r="J94" s="4">
        <v>15.96</v>
      </c>
      <c r="K94" s="4">
        <v>15.96</v>
      </c>
      <c r="L94" s="4">
        <v>17.96</v>
      </c>
      <c r="M94" s="4">
        <v>17.96</v>
      </c>
      <c r="N94" s="4">
        <v>17.96</v>
      </c>
      <c r="O94" s="4">
        <v>17.96</v>
      </c>
      <c r="P94" s="4">
        <v>17.96</v>
      </c>
      <c r="Q94" s="4">
        <v>17.96</v>
      </c>
      <c r="R94" s="4">
        <v>17.96</v>
      </c>
      <c r="S94" s="4">
        <v>17.96</v>
      </c>
    </row>
    <row r="95" spans="1:19" x14ac:dyDescent="0.25">
      <c r="A95" t="s">
        <v>924</v>
      </c>
      <c r="B9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1986 Ayrton Senna - Lotus 98T</v>
      </c>
      <c r="C95">
        <f>COUNTIF(Wishlist!A:A,Table1[[#This Row],[Artículo]])</f>
        <v>1</v>
      </c>
      <c r="D95" t="str">
        <f>_xlfn.XLOOKUP(Table1[[#This Row],[Artículo]],Campeones!A:A,Campeones!B:B,"")</f>
        <v/>
      </c>
      <c r="E95" s="4">
        <v>15.96</v>
      </c>
      <c r="F95" s="4">
        <v>15.96</v>
      </c>
      <c r="G95" s="4">
        <v>15.96</v>
      </c>
      <c r="H95" s="4">
        <v>15.96</v>
      </c>
      <c r="I95" s="4">
        <v>15.96</v>
      </c>
      <c r="J95" s="4">
        <v>15.96</v>
      </c>
      <c r="K95" s="4">
        <v>15.96</v>
      </c>
      <c r="L95" s="4">
        <v>17.96</v>
      </c>
      <c r="M95" s="4">
        <v>17.96</v>
      </c>
      <c r="N95" s="4">
        <v>17.96</v>
      </c>
      <c r="O95" s="4">
        <v>17.96</v>
      </c>
      <c r="P95" s="4">
        <v>17.96</v>
      </c>
      <c r="Q95" s="4">
        <v>17.96</v>
      </c>
      <c r="R95" s="4">
        <v>17.96</v>
      </c>
      <c r="S95" s="4">
        <v>17.96</v>
      </c>
    </row>
    <row r="96" spans="1:19" x14ac:dyDescent="0.25">
      <c r="A96" t="s">
        <v>935</v>
      </c>
      <c r="B9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1987 Ayrton Senna - Lotus 99T #12</v>
      </c>
      <c r="C96">
        <f>COUNTIF(Wishlist!A:A,Table1[[#This Row],[Artículo]])</f>
        <v>1</v>
      </c>
      <c r="D96" t="str">
        <f>_xlfn.XLOOKUP(Table1[[#This Row],[Artículo]],Campeones!A:A,Campeones!B:B,"")</f>
        <v/>
      </c>
      <c r="E96" s="4">
        <v>17.96</v>
      </c>
      <c r="F96" s="4">
        <v>17.96</v>
      </c>
      <c r="G96" s="4">
        <v>17.96</v>
      </c>
      <c r="H96" s="4">
        <v>17.96</v>
      </c>
      <c r="I96" s="4">
        <v>17.96</v>
      </c>
      <c r="J96" s="4">
        <v>17.96</v>
      </c>
      <c r="K96" s="4">
        <v>17.96</v>
      </c>
      <c r="L96" s="4">
        <v>17.96</v>
      </c>
      <c r="M96" s="4">
        <v>17.96</v>
      </c>
      <c r="N96" s="4">
        <v>17.96</v>
      </c>
      <c r="O96" s="4">
        <v>17.96</v>
      </c>
      <c r="P96" s="4">
        <v>17.96</v>
      </c>
      <c r="Q96" s="4">
        <v>17.96</v>
      </c>
      <c r="R96" s="4">
        <v>17.96</v>
      </c>
      <c r="S96" s="4">
        <v>17.96</v>
      </c>
    </row>
    <row r="97" spans="1:19" x14ac:dyDescent="0.25">
      <c r="A97" t="s">
        <v>946</v>
      </c>
      <c r="B9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1988   - Lotus 100T</v>
      </c>
      <c r="C97">
        <f>COUNTIF(Wishlist!A:A,Table1[[#This Row],[Artículo]])</f>
        <v>1</v>
      </c>
      <c r="D97" t="str">
        <f>_xlfn.XLOOKUP(Table1[[#This Row],[Artículo]],Campeones!A:A,Campeones!B:B,"")</f>
        <v/>
      </c>
      <c r="E97" s="4">
        <v>15.96</v>
      </c>
      <c r="F97" s="4">
        <v>15.96</v>
      </c>
      <c r="G97" s="4">
        <v>15.96</v>
      </c>
      <c r="H97" s="4">
        <v>15.96</v>
      </c>
      <c r="I97" s="4">
        <v>15.96</v>
      </c>
      <c r="J97" s="4">
        <v>15.96</v>
      </c>
      <c r="K97" s="4">
        <v>15.96</v>
      </c>
      <c r="L97" s="4">
        <v>17.96</v>
      </c>
      <c r="M97" s="4">
        <v>17.96</v>
      </c>
      <c r="N97" s="4">
        <v>17.96</v>
      </c>
      <c r="O97" s="4">
        <v>17.96</v>
      </c>
      <c r="P97" s="4">
        <v>17.96</v>
      </c>
      <c r="Q97" s="4">
        <v>17.96</v>
      </c>
      <c r="R97" s="4">
        <v>17.96</v>
      </c>
      <c r="S97" s="4">
        <v>17.96</v>
      </c>
    </row>
    <row r="98" spans="1:19" x14ac:dyDescent="0.25">
      <c r="A98" t="s">
        <v>959</v>
      </c>
      <c r="B9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1989 Ayrton Senna - McLaren MP4/5</v>
      </c>
      <c r="C98">
        <f>COUNTIF(Wishlist!A:A,Table1[[#This Row],[Artículo]])</f>
        <v>1</v>
      </c>
      <c r="D98" t="str">
        <f>_xlfn.XLOOKUP(Table1[[#This Row],[Artículo]],Campeones!A:A,Campeones!B:B,"")</f>
        <v/>
      </c>
      <c r="E98" s="4">
        <v>15.96</v>
      </c>
      <c r="F98" s="4">
        <v>15.96</v>
      </c>
      <c r="G98" s="4">
        <v>15.96</v>
      </c>
      <c r="H98" s="4">
        <v>15.96</v>
      </c>
      <c r="I98" s="4">
        <v>15.96</v>
      </c>
      <c r="J98" s="4">
        <v>15.96</v>
      </c>
      <c r="K98" s="4">
        <v>15.96</v>
      </c>
      <c r="L98" s="4">
        <v>17.96</v>
      </c>
      <c r="M98" s="4">
        <v>17.96</v>
      </c>
      <c r="N98" s="4">
        <v>17.96</v>
      </c>
      <c r="O98" s="4">
        <v>17.96</v>
      </c>
      <c r="P98" s="4">
        <v>17.96</v>
      </c>
      <c r="Q98" s="4">
        <v>17.96</v>
      </c>
      <c r="R98" s="4">
        <v>17.96</v>
      </c>
      <c r="S98" s="4">
        <v>17.96</v>
      </c>
    </row>
    <row r="99" spans="1:19" x14ac:dyDescent="0.25">
      <c r="A99" t="s">
        <v>955</v>
      </c>
      <c r="B9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1989 Jean Alesi - Tyrrell 018</v>
      </c>
      <c r="C99">
        <f>COUNTIF(Wishlist!A:A,Table1[[#This Row],[Artículo]])</f>
        <v>1</v>
      </c>
      <c r="D99" t="str">
        <f>_xlfn.XLOOKUP(Table1[[#This Row],[Artículo]],Campeones!A:A,Campeones!B:B,"")</f>
        <v/>
      </c>
      <c r="E99" s="4">
        <v>14.96</v>
      </c>
      <c r="F99" s="4">
        <v>14.96</v>
      </c>
      <c r="G99" s="4">
        <v>14.96</v>
      </c>
      <c r="H99" s="4">
        <v>14.96</v>
      </c>
      <c r="I99" s="4">
        <v>14.96</v>
      </c>
      <c r="J99" s="4">
        <v>14.96</v>
      </c>
      <c r="K99" s="4">
        <v>14.96</v>
      </c>
      <c r="L99" s="4">
        <v>17.96</v>
      </c>
      <c r="M99" s="4">
        <v>17.96</v>
      </c>
      <c r="N99" s="4">
        <v>17.96</v>
      </c>
      <c r="O99" s="4">
        <v>17.96</v>
      </c>
      <c r="P99" s="4">
        <v>17.96</v>
      </c>
      <c r="Q99" s="4">
        <v>17.96</v>
      </c>
      <c r="R99" s="4">
        <v>17.96</v>
      </c>
      <c r="S99" s="4">
        <v>17.96</v>
      </c>
    </row>
    <row r="100" spans="1:19" x14ac:dyDescent="0.25">
      <c r="A100" t="s">
        <v>973</v>
      </c>
      <c r="B10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1990 Nelson Piquet - Benetton Ford B190</v>
      </c>
      <c r="C100">
        <f>COUNTIF(Wishlist!A:A,Table1[[#This Row],[Artículo]])</f>
        <v>1</v>
      </c>
      <c r="D100" t="str">
        <f>_xlfn.XLOOKUP(Table1[[#This Row],[Artículo]],Campeones!A:A,Campeones!B:B,"")</f>
        <v/>
      </c>
      <c r="E100" s="4">
        <v>15.96</v>
      </c>
      <c r="F100" s="4">
        <v>15.96</v>
      </c>
      <c r="G100" s="4">
        <v>15.96</v>
      </c>
      <c r="H100" s="4">
        <v>15.96</v>
      </c>
      <c r="I100" s="4">
        <v>15.96</v>
      </c>
      <c r="J100" s="4">
        <v>15.96</v>
      </c>
      <c r="K100" s="4">
        <v>15.96</v>
      </c>
      <c r="L100" s="4">
        <v>17.96</v>
      </c>
      <c r="M100" s="4">
        <v>17.96</v>
      </c>
      <c r="N100" s="4">
        <v>17.96</v>
      </c>
      <c r="O100" s="4">
        <v>17.96</v>
      </c>
      <c r="P100" s="4">
        <v>17.96</v>
      </c>
      <c r="Q100" s="4">
        <v>17.96</v>
      </c>
      <c r="R100" s="4">
        <v>17.96</v>
      </c>
      <c r="S100" s="4">
        <v>17.96</v>
      </c>
    </row>
    <row r="101" spans="1:19" x14ac:dyDescent="0.25">
      <c r="A101" t="s">
        <v>1016</v>
      </c>
      <c r="B10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1992 Ayrton Senna - McLaren MP4/7</v>
      </c>
      <c r="C101">
        <f>COUNTIF(Wishlist!A:A,Table1[[#This Row],[Artículo]])</f>
        <v>1</v>
      </c>
      <c r="D101" t="str">
        <f>_xlfn.XLOOKUP(Table1[[#This Row],[Artículo]],Campeones!A:A,Campeones!B:B,"")</f>
        <v/>
      </c>
      <c r="E101" s="4">
        <v>15.96</v>
      </c>
      <c r="F101" s="4">
        <v>15.96</v>
      </c>
      <c r="G101" s="4">
        <v>15.96</v>
      </c>
      <c r="H101" s="4">
        <v>15.96</v>
      </c>
      <c r="I101" s="4">
        <v>15.96</v>
      </c>
      <c r="J101" s="4">
        <v>15.96</v>
      </c>
      <c r="K101" s="4">
        <v>15.96</v>
      </c>
      <c r="L101" s="4">
        <v>17.96</v>
      </c>
      <c r="M101" s="4">
        <v>17.96</v>
      </c>
      <c r="N101" s="4">
        <v>17.96</v>
      </c>
      <c r="O101" s="4">
        <v>17.96</v>
      </c>
      <c r="P101" s="4">
        <v>17.96</v>
      </c>
      <c r="Q101" s="4">
        <v>17.96</v>
      </c>
      <c r="R101" s="4">
        <v>17.96</v>
      </c>
      <c r="S101" s="4">
        <v>17.96</v>
      </c>
    </row>
    <row r="102" spans="1:19" x14ac:dyDescent="0.25">
      <c r="A102" t="s">
        <v>1020</v>
      </c>
      <c r="B10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1992 Ivan Capelli - Ferrari F92A</v>
      </c>
      <c r="C102">
        <f>COUNTIF(Wishlist!A:A,Table1[[#This Row],[Artículo]])</f>
        <v>1</v>
      </c>
      <c r="D102" t="str">
        <f>_xlfn.XLOOKUP(Table1[[#This Row],[Artículo]],Campeones!A:A,Campeones!B:B,"")</f>
        <v/>
      </c>
      <c r="E102" s="4">
        <v>16.149999999999999</v>
      </c>
      <c r="F102" s="4">
        <v>17.96</v>
      </c>
      <c r="G102" s="4">
        <v>16.149999999999999</v>
      </c>
      <c r="H102" s="4">
        <v>17.96</v>
      </c>
      <c r="I102" s="4">
        <v>17.96</v>
      </c>
      <c r="J102" s="4">
        <v>17.96</v>
      </c>
      <c r="K102" s="4">
        <v>17.96</v>
      </c>
      <c r="L102" s="4">
        <v>17.96</v>
      </c>
      <c r="M102" s="4">
        <v>17.96</v>
      </c>
      <c r="N102" s="4">
        <v>17.96</v>
      </c>
      <c r="O102" s="4">
        <v>17.96</v>
      </c>
      <c r="P102" s="4">
        <v>17.96</v>
      </c>
      <c r="Q102" s="4">
        <v>17.96</v>
      </c>
      <c r="R102" s="4">
        <v>17.96</v>
      </c>
      <c r="S102" s="4">
        <v>17.96</v>
      </c>
    </row>
    <row r="103" spans="1:19" x14ac:dyDescent="0.25">
      <c r="A103" t="s">
        <v>1034</v>
      </c>
      <c r="B10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1993 Ayrton Senna - McLaren MP4/8</v>
      </c>
      <c r="C103">
        <f>COUNTIF(Wishlist!A:A,Table1[[#This Row],[Artículo]])</f>
        <v>1</v>
      </c>
      <c r="D103" t="str">
        <f>_xlfn.XLOOKUP(Table1[[#This Row],[Artículo]],Campeones!A:A,Campeones!B:B,"")</f>
        <v/>
      </c>
      <c r="E103" s="4">
        <v>15.96</v>
      </c>
      <c r="F103" s="4">
        <v>15.96</v>
      </c>
      <c r="G103" s="4">
        <v>15.96</v>
      </c>
      <c r="H103" s="4">
        <v>15.96</v>
      </c>
      <c r="I103" s="4">
        <v>15.96</v>
      </c>
      <c r="J103" s="4">
        <v>15.96</v>
      </c>
      <c r="K103" s="4">
        <v>15.96</v>
      </c>
      <c r="L103" s="4">
        <v>17.96</v>
      </c>
      <c r="M103" s="4">
        <v>17.96</v>
      </c>
      <c r="N103" s="4">
        <v>17.96</v>
      </c>
      <c r="O103" s="4">
        <v>17.96</v>
      </c>
      <c r="P103" s="4">
        <v>17.96</v>
      </c>
      <c r="Q103" s="4">
        <v>17.96</v>
      </c>
      <c r="R103" s="4">
        <v>17.96</v>
      </c>
      <c r="S103" s="4">
        <v>17.96</v>
      </c>
    </row>
    <row r="104" spans="1:19" x14ac:dyDescent="0.25">
      <c r="A104" t="s">
        <v>1066</v>
      </c>
      <c r="B10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1994 Ayrton Senna - Williams FW16</v>
      </c>
      <c r="C104">
        <f>COUNTIF(Wishlist!A:A,Table1[[#This Row],[Artículo]])</f>
        <v>1</v>
      </c>
      <c r="D104" t="str">
        <f>_xlfn.XLOOKUP(Table1[[#This Row],[Artículo]],Campeones!A:A,Campeones!B:B,"")</f>
        <v/>
      </c>
      <c r="E104" s="4">
        <v>15.96</v>
      </c>
      <c r="F104" s="4">
        <v>15.96</v>
      </c>
      <c r="G104" s="4">
        <v>15.96</v>
      </c>
      <c r="H104" s="4">
        <v>15.96</v>
      </c>
      <c r="I104" s="4">
        <v>15.96</v>
      </c>
      <c r="J104" s="4">
        <v>15.96</v>
      </c>
      <c r="K104" s="4">
        <v>15.96</v>
      </c>
      <c r="L104" s="4">
        <v>17.96</v>
      </c>
      <c r="M104" s="4">
        <v>17.96</v>
      </c>
      <c r="N104" s="4">
        <v>17.96</v>
      </c>
      <c r="O104" s="4">
        <v>17.96</v>
      </c>
      <c r="P104" s="4">
        <v>17.96</v>
      </c>
      <c r="Q104" s="4">
        <v>17.96</v>
      </c>
      <c r="R104" s="4">
        <v>17.96</v>
      </c>
      <c r="S104" s="4">
        <v>17.96</v>
      </c>
    </row>
    <row r="105" spans="1:19" x14ac:dyDescent="0.25">
      <c r="A105" t="s">
        <v>1071</v>
      </c>
      <c r="B10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1994 Rubens Barrichello - Jordan 194</v>
      </c>
      <c r="C105">
        <f>COUNTIF(Wishlist!A:A,Table1[[#This Row],[Artículo]])</f>
        <v>0</v>
      </c>
      <c r="D105" t="str">
        <f>_xlfn.XLOOKUP(Table1[[#This Row],[Artículo]],Campeones!A:A,Campeones!B:B,"")</f>
        <v/>
      </c>
      <c r="E105" s="4">
        <v>15.96</v>
      </c>
      <c r="F105" s="4">
        <v>15.96</v>
      </c>
      <c r="G105" s="4">
        <v>15.96</v>
      </c>
      <c r="H105" s="4">
        <v>15.96</v>
      </c>
      <c r="I105" s="4">
        <v>15.96</v>
      </c>
      <c r="J105" s="4">
        <v>15.96</v>
      </c>
      <c r="K105" s="4">
        <v>15.96</v>
      </c>
      <c r="L105" s="4">
        <v>17.96</v>
      </c>
      <c r="M105" s="4">
        <v>17.96</v>
      </c>
      <c r="N105" s="4">
        <v>17.96</v>
      </c>
      <c r="O105" s="4">
        <v>17.96</v>
      </c>
      <c r="P105" s="4">
        <v>17.96</v>
      </c>
      <c r="Q105" s="4">
        <v>17.96</v>
      </c>
      <c r="R105" s="4">
        <v>17.96</v>
      </c>
      <c r="S105" s="4">
        <v>17.96</v>
      </c>
    </row>
    <row r="106" spans="1:19" x14ac:dyDescent="0.25">
      <c r="A106" t="s">
        <v>1099</v>
      </c>
      <c r="B10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1996 Rubens Barrichello - Jordan 196</v>
      </c>
      <c r="C106">
        <f>COUNTIF(Wishlist!A:A,Table1[[#This Row],[Artículo]])</f>
        <v>0</v>
      </c>
      <c r="D106" t="str">
        <f>_xlfn.XLOOKUP(Table1[[#This Row],[Artículo]],Campeones!A:A,Campeones!B:B,"")</f>
        <v/>
      </c>
      <c r="E106" s="4">
        <v>15.96</v>
      </c>
      <c r="F106" s="4">
        <v>15.96</v>
      </c>
      <c r="G106" s="4">
        <v>15.96</v>
      </c>
      <c r="H106" s="4">
        <v>15.96</v>
      </c>
      <c r="I106" s="4">
        <v>15.96</v>
      </c>
      <c r="J106" s="4">
        <v>15.96</v>
      </c>
      <c r="K106" s="4">
        <v>15.96</v>
      </c>
      <c r="L106" s="4">
        <v>17.96</v>
      </c>
      <c r="M106" s="4">
        <v>17.96</v>
      </c>
      <c r="N106" s="4">
        <v>17.96</v>
      </c>
      <c r="O106" s="4">
        <v>17.96</v>
      </c>
      <c r="P106" s="4">
        <v>17.96</v>
      </c>
      <c r="Q106" s="4">
        <v>17.96</v>
      </c>
      <c r="R106" s="4">
        <v>17.96</v>
      </c>
      <c r="S106" s="4">
        <v>17.96</v>
      </c>
    </row>
    <row r="107" spans="1:19" x14ac:dyDescent="0.25">
      <c r="A107" t="s">
        <v>1119</v>
      </c>
      <c r="B10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1999 Eddie Irvine - Ferrari F399</v>
      </c>
      <c r="C107">
        <f>COUNTIF(Wishlist!A:A,Table1[[#This Row],[Artículo]])</f>
        <v>0</v>
      </c>
      <c r="D107" t="str">
        <f>_xlfn.XLOOKUP(Table1[[#This Row],[Artículo]],Campeones!A:A,Campeones!B:B,"")</f>
        <v/>
      </c>
      <c r="E107" s="4">
        <v>17.96</v>
      </c>
      <c r="F107" s="4">
        <v>17.96</v>
      </c>
      <c r="G107" s="4">
        <v>17.96</v>
      </c>
      <c r="H107" s="4">
        <v>17.96</v>
      </c>
      <c r="I107" s="4">
        <v>17.96</v>
      </c>
      <c r="J107" s="4">
        <v>17.96</v>
      </c>
      <c r="K107" s="4">
        <v>17.96</v>
      </c>
      <c r="L107" s="4">
        <v>17.96</v>
      </c>
      <c r="M107" s="4">
        <v>17.96</v>
      </c>
      <c r="N107" s="4">
        <v>17.96</v>
      </c>
      <c r="O107" s="4">
        <v>17.96</v>
      </c>
      <c r="P107" s="4">
        <v>17.96</v>
      </c>
      <c r="Q107" s="4">
        <v>17.96</v>
      </c>
      <c r="R107" s="4">
        <v>17.96</v>
      </c>
      <c r="S107" s="4">
        <v>17.96</v>
      </c>
    </row>
    <row r="108" spans="1:19" x14ac:dyDescent="0.25">
      <c r="A108" t="s">
        <v>1124</v>
      </c>
      <c r="B10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2000 Jacques Villeneuve - BAR 002</v>
      </c>
      <c r="C108">
        <f>COUNTIF(Wishlist!A:A,Table1[[#This Row],[Artículo]])</f>
        <v>1</v>
      </c>
      <c r="D108" t="str">
        <f>_xlfn.XLOOKUP(Table1[[#This Row],[Artículo]],Campeones!A:A,Campeones!B:B,"")</f>
        <v/>
      </c>
      <c r="E108" s="4">
        <v>14.96</v>
      </c>
      <c r="F108" s="4">
        <v>14.96</v>
      </c>
      <c r="G108" s="4">
        <v>14.96</v>
      </c>
      <c r="H108" s="4">
        <v>14.96</v>
      </c>
      <c r="I108" s="4">
        <v>14.96</v>
      </c>
      <c r="J108" s="4">
        <v>14.96</v>
      </c>
      <c r="K108" s="4">
        <v>14.96</v>
      </c>
      <c r="L108" s="4">
        <v>17.96</v>
      </c>
      <c r="M108" s="4">
        <v>17.96</v>
      </c>
      <c r="N108" s="4">
        <v>17.96</v>
      </c>
      <c r="O108" s="4">
        <v>17.96</v>
      </c>
      <c r="P108" s="4">
        <v>17.96</v>
      </c>
      <c r="Q108" s="4">
        <v>17.96</v>
      </c>
      <c r="R108" s="4">
        <v>17.96</v>
      </c>
      <c r="S108" s="4">
        <v>17.96</v>
      </c>
    </row>
    <row r="109" spans="1:19" x14ac:dyDescent="0.25">
      <c r="A109" t="s">
        <v>1145</v>
      </c>
      <c r="B10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2001 Luciano Burti - Jaguar R2</v>
      </c>
      <c r="C109">
        <f>COUNTIF(Wishlist!A:A,Table1[[#This Row],[Artículo]])</f>
        <v>1</v>
      </c>
      <c r="D109" t="str">
        <f>_xlfn.XLOOKUP(Table1[[#This Row],[Artículo]],Campeones!A:A,Campeones!B:B,"")</f>
        <v/>
      </c>
      <c r="E109" s="4">
        <v>15.96</v>
      </c>
      <c r="F109" s="4">
        <v>15.96</v>
      </c>
      <c r="G109" s="4">
        <v>15.96</v>
      </c>
      <c r="H109" s="4">
        <v>15.96</v>
      </c>
      <c r="I109" s="4">
        <v>15.96</v>
      </c>
      <c r="J109" s="4">
        <v>15.96</v>
      </c>
      <c r="K109" s="4">
        <v>15.96</v>
      </c>
      <c r="L109" s="4">
        <v>17.96</v>
      </c>
      <c r="M109" s="4">
        <v>17.96</v>
      </c>
      <c r="N109" s="4">
        <v>17.96</v>
      </c>
      <c r="O109" s="4">
        <v>17.96</v>
      </c>
      <c r="P109" s="4">
        <v>17.96</v>
      </c>
      <c r="Q109" s="4">
        <v>17.96</v>
      </c>
      <c r="R109" s="4">
        <v>17.96</v>
      </c>
      <c r="S109" s="4">
        <v>17.96</v>
      </c>
    </row>
    <row r="110" spans="1:19" x14ac:dyDescent="0.25">
      <c r="A110" t="s">
        <v>1153</v>
      </c>
      <c r="B11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2003 Mark Webber - Jaguar R4</v>
      </c>
      <c r="C110">
        <f>COUNTIF(Wishlist!A:A,Table1[[#This Row],[Artículo]])</f>
        <v>0</v>
      </c>
      <c r="D110" t="str">
        <f>_xlfn.XLOOKUP(Table1[[#This Row],[Artículo]],Campeones!A:A,Campeones!B:B,"")</f>
        <v/>
      </c>
      <c r="E110" s="4">
        <v>14.96</v>
      </c>
      <c r="F110" s="4">
        <v>14.96</v>
      </c>
      <c r="G110" s="4">
        <v>14.96</v>
      </c>
      <c r="H110" s="4">
        <v>14.96</v>
      </c>
      <c r="I110" s="4">
        <v>14.96</v>
      </c>
      <c r="J110" s="4">
        <v>14.96</v>
      </c>
      <c r="K110" s="4">
        <v>14.96</v>
      </c>
      <c r="L110" s="4">
        <v>17.96</v>
      </c>
      <c r="M110" s="4">
        <v>17.96</v>
      </c>
      <c r="N110" s="4">
        <v>17.96</v>
      </c>
      <c r="O110" s="4">
        <v>17.96</v>
      </c>
      <c r="P110" s="4">
        <v>17.96</v>
      </c>
      <c r="Q110" s="4">
        <v>17.96</v>
      </c>
      <c r="R110" s="4">
        <v>17.96</v>
      </c>
      <c r="S110" s="4">
        <v>17.96</v>
      </c>
    </row>
    <row r="111" spans="1:19" x14ac:dyDescent="0.25">
      <c r="A111" t="s">
        <v>1173</v>
      </c>
      <c r="B11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2004 Felipe Massa - Sauber C23</v>
      </c>
      <c r="C111">
        <f>COUNTIF(Wishlist!A:A,Table1[[#This Row],[Artículo]])</f>
        <v>1</v>
      </c>
      <c r="D111" t="str">
        <f>_xlfn.XLOOKUP(Table1[[#This Row],[Artículo]],Campeones!A:A,Campeones!B:B,"")</f>
        <v/>
      </c>
      <c r="E111" s="4">
        <v>14.96</v>
      </c>
      <c r="F111" s="4">
        <v>14.96</v>
      </c>
      <c r="G111" s="4">
        <v>14.96</v>
      </c>
      <c r="H111" s="4">
        <v>14.96</v>
      </c>
      <c r="I111" s="4">
        <v>14.96</v>
      </c>
      <c r="J111" s="4">
        <v>14.96</v>
      </c>
      <c r="K111" s="4">
        <v>14.96</v>
      </c>
      <c r="L111" s="4">
        <v>17.96</v>
      </c>
      <c r="M111" s="4">
        <v>17.96</v>
      </c>
      <c r="N111" s="4">
        <v>17.96</v>
      </c>
      <c r="O111" s="4">
        <v>17.96</v>
      </c>
      <c r="P111" s="4">
        <v>17.96</v>
      </c>
      <c r="Q111" s="4">
        <v>17.96</v>
      </c>
      <c r="R111" s="4">
        <v>17.96</v>
      </c>
      <c r="S111" s="4">
        <v>17.96</v>
      </c>
    </row>
    <row r="112" spans="1:19" x14ac:dyDescent="0.25">
      <c r="A112" t="s">
        <v>1170</v>
      </c>
      <c r="B11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2004 Rubens Barrichello - Ferrari F2004</v>
      </c>
      <c r="C112">
        <f>COUNTIF(Wishlist!A:A,Table1[[#This Row],[Artículo]])</f>
        <v>1</v>
      </c>
      <c r="D112" t="str">
        <f>_xlfn.XLOOKUP(Table1[[#This Row],[Artículo]],Campeones!A:A,Campeones!B:B,"")</f>
        <v/>
      </c>
      <c r="E112" s="4">
        <v>14.96</v>
      </c>
      <c r="F112" s="4">
        <v>14.96</v>
      </c>
      <c r="G112" s="4">
        <v>14.96</v>
      </c>
      <c r="H112" s="4">
        <v>14.96</v>
      </c>
      <c r="I112" s="4">
        <v>14.96</v>
      </c>
      <c r="J112" s="4">
        <v>14.96</v>
      </c>
      <c r="K112" s="4">
        <v>14.96</v>
      </c>
      <c r="L112" s="4">
        <v>17.96</v>
      </c>
      <c r="M112" s="4">
        <v>17.96</v>
      </c>
      <c r="N112" s="4">
        <v>17.96</v>
      </c>
      <c r="O112" s="4">
        <v>17.96</v>
      </c>
      <c r="P112" s="4">
        <v>17.96</v>
      </c>
      <c r="Q112" s="4">
        <v>17.96</v>
      </c>
      <c r="R112" s="4">
        <v>17.96</v>
      </c>
      <c r="S112" s="4">
        <v>17.96</v>
      </c>
    </row>
    <row r="113" spans="1:19" x14ac:dyDescent="0.25">
      <c r="A113" t="s">
        <v>1200</v>
      </c>
      <c r="B11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2006 Jenson Button - Honda RA106</v>
      </c>
      <c r="C113">
        <f>COUNTIF(Wishlist!A:A,Table1[[#This Row],[Artículo]])</f>
        <v>1</v>
      </c>
      <c r="D113" t="str">
        <f>_xlfn.XLOOKUP(Table1[[#This Row],[Artículo]],Campeones!A:A,Campeones!B:B,"")</f>
        <v/>
      </c>
      <c r="E113" s="4">
        <v>14.96</v>
      </c>
      <c r="F113" s="4">
        <v>14.96</v>
      </c>
      <c r="G113" s="4">
        <v>14.96</v>
      </c>
      <c r="H113" s="4">
        <v>14.96</v>
      </c>
      <c r="I113" s="4">
        <v>14.96</v>
      </c>
      <c r="J113" s="4">
        <v>14.96</v>
      </c>
      <c r="K113" s="4">
        <v>14.96</v>
      </c>
      <c r="L113" s="4">
        <v>17.96</v>
      </c>
      <c r="M113" s="4">
        <v>17.96</v>
      </c>
      <c r="N113" s="4">
        <v>17.96</v>
      </c>
      <c r="O113" s="4">
        <v>17.96</v>
      </c>
      <c r="P113" s="4">
        <v>17.96</v>
      </c>
      <c r="Q113" s="4">
        <v>17.96</v>
      </c>
      <c r="R113" s="4">
        <v>17.96</v>
      </c>
      <c r="S113" s="4">
        <v>17.96</v>
      </c>
    </row>
    <row r="114" spans="1:19" x14ac:dyDescent="0.25">
      <c r="A114" t="s">
        <v>1214</v>
      </c>
      <c r="B11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2008 Robert Kubica - BMW Sauber F1.08</v>
      </c>
      <c r="C114">
        <f>COUNTIF(Wishlist!A:A,Table1[[#This Row],[Artículo]])</f>
        <v>1</v>
      </c>
      <c r="D114" t="str">
        <f>_xlfn.XLOOKUP(Table1[[#This Row],[Artículo]],Campeones!A:A,Campeones!B:B,"")</f>
        <v/>
      </c>
      <c r="E114" s="4">
        <v>14.96</v>
      </c>
      <c r="F114" s="4">
        <v>14.96</v>
      </c>
      <c r="G114" s="4">
        <v>14.96</v>
      </c>
      <c r="H114" s="4">
        <v>14.96</v>
      </c>
      <c r="I114" s="4">
        <v>14.96</v>
      </c>
      <c r="J114" s="4">
        <v>14.96</v>
      </c>
      <c r="K114" s="4">
        <v>14.96</v>
      </c>
      <c r="L114" s="4">
        <v>17.96</v>
      </c>
      <c r="M114" s="4">
        <v>17.96</v>
      </c>
      <c r="N114" s="4">
        <v>17.96</v>
      </c>
      <c r="O114" s="4">
        <v>17.96</v>
      </c>
      <c r="P114" s="4">
        <v>17.96</v>
      </c>
      <c r="Q114" s="4">
        <v>17.96</v>
      </c>
      <c r="R114" s="4">
        <v>17.96</v>
      </c>
      <c r="S114" s="4">
        <v>17.96</v>
      </c>
    </row>
    <row r="115" spans="1:19" x14ac:dyDescent="0.25">
      <c r="A115" t="s">
        <v>1219</v>
      </c>
      <c r="B11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2008 Sebastian Vettel - Toro Rosso STR3</v>
      </c>
      <c r="C115">
        <f>COUNTIF(Wishlist!A:A,Table1[[#This Row],[Artículo]])</f>
        <v>0</v>
      </c>
      <c r="D115" t="str">
        <f>_xlfn.XLOOKUP(Table1[[#This Row],[Artículo]],Campeones!A:A,Campeones!B:B,"")</f>
        <v/>
      </c>
      <c r="E115" s="4">
        <v>14.96</v>
      </c>
      <c r="F115" s="4">
        <v>14.96</v>
      </c>
      <c r="G115" s="4">
        <v>14.96</v>
      </c>
      <c r="H115" s="4">
        <v>14.96</v>
      </c>
      <c r="I115" s="4">
        <v>14.96</v>
      </c>
      <c r="J115" s="4">
        <v>14.96</v>
      </c>
      <c r="K115" s="4">
        <v>14.96</v>
      </c>
      <c r="L115" s="4">
        <v>17.96</v>
      </c>
      <c r="M115" s="4">
        <v>17.96</v>
      </c>
      <c r="N115" s="4">
        <v>17.96</v>
      </c>
      <c r="O115" s="4">
        <v>17.96</v>
      </c>
      <c r="P115" s="4">
        <v>17.96</v>
      </c>
      <c r="Q115" s="4">
        <v>17.96</v>
      </c>
      <c r="R115" s="4">
        <v>17.96</v>
      </c>
      <c r="S115" s="4">
        <v>17.96</v>
      </c>
    </row>
    <row r="116" spans="1:19" x14ac:dyDescent="0.25">
      <c r="A116" t="s">
        <v>1228</v>
      </c>
      <c r="B11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2010 Bruno Senna - HRT F110</v>
      </c>
      <c r="C116">
        <f>COUNTIF(Wishlist!A:A,Table1[[#This Row],[Artículo]])</f>
        <v>1</v>
      </c>
      <c r="D116" t="str">
        <f>_xlfn.XLOOKUP(Table1[[#This Row],[Artículo]],Campeones!A:A,Campeones!B:B,"")</f>
        <v/>
      </c>
      <c r="E116" s="4">
        <v>15.96</v>
      </c>
      <c r="F116" s="4">
        <v>15.96</v>
      </c>
      <c r="G116" s="4">
        <v>15.96</v>
      </c>
      <c r="H116" s="4">
        <v>15.96</v>
      </c>
      <c r="I116" s="4">
        <v>15.96</v>
      </c>
      <c r="J116" s="4">
        <v>15.96</v>
      </c>
      <c r="K116" s="4">
        <v>15.96</v>
      </c>
      <c r="L116" s="4">
        <v>17.96</v>
      </c>
      <c r="M116" s="4">
        <v>17.96</v>
      </c>
      <c r="N116" s="4">
        <v>17.96</v>
      </c>
      <c r="O116" s="4">
        <v>17.96</v>
      </c>
      <c r="P116" s="4">
        <v>17.96</v>
      </c>
      <c r="Q116" s="4">
        <v>17.96</v>
      </c>
      <c r="R116" s="4">
        <v>17.96</v>
      </c>
      <c r="S116" s="4">
        <v>17.96</v>
      </c>
    </row>
    <row r="117" spans="1:19" x14ac:dyDescent="0.25">
      <c r="A117" t="s">
        <v>1239</v>
      </c>
      <c r="B11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2011 Bruno Senna - Renault R31</v>
      </c>
      <c r="C117">
        <f>COUNTIF(Wishlist!A:A,Table1[[#This Row],[Artículo]])</f>
        <v>1</v>
      </c>
      <c r="D117" t="str">
        <f>_xlfn.XLOOKUP(Table1[[#This Row],[Artículo]],Campeones!A:A,Campeones!B:B,"")</f>
        <v/>
      </c>
      <c r="E117" s="4">
        <v>15.96</v>
      </c>
      <c r="F117" s="4">
        <v>15.96</v>
      </c>
      <c r="G117" s="4">
        <v>15.96</v>
      </c>
      <c r="H117" s="4">
        <v>15.96</v>
      </c>
      <c r="I117" s="4">
        <v>15.96</v>
      </c>
      <c r="J117" s="4">
        <v>15.96</v>
      </c>
      <c r="K117" s="4">
        <v>15.96</v>
      </c>
      <c r="L117" s="4">
        <v>17.96</v>
      </c>
      <c r="M117" s="4">
        <v>17.96</v>
      </c>
      <c r="N117" s="4">
        <v>17.96</v>
      </c>
      <c r="O117" s="4">
        <v>17.96</v>
      </c>
      <c r="P117" s="4">
        <v>17.96</v>
      </c>
      <c r="Q117" s="4">
        <v>17.96</v>
      </c>
      <c r="R117" s="4">
        <v>17.96</v>
      </c>
      <c r="S117" s="4">
        <v>17.96</v>
      </c>
    </row>
    <row r="118" spans="1:19" x14ac:dyDescent="0.25">
      <c r="A118" t="s">
        <v>1255</v>
      </c>
      <c r="B11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2014 Valtteri Bottas - Williamd FW36</v>
      </c>
      <c r="C118">
        <f>COUNTIF(Wishlist!A:A,Table1[[#This Row],[Artículo]])</f>
        <v>1</v>
      </c>
      <c r="D118" t="str">
        <f>_xlfn.XLOOKUP(Table1[[#This Row],[Artículo]],Campeones!A:A,Campeones!B:B,"")</f>
        <v/>
      </c>
      <c r="E118" s="4">
        <v>14.96</v>
      </c>
      <c r="F118" s="4">
        <v>14.96</v>
      </c>
      <c r="G118" s="4">
        <v>14.96</v>
      </c>
      <c r="H118" s="4">
        <v>14.96</v>
      </c>
      <c r="I118" s="4">
        <v>14.96</v>
      </c>
      <c r="J118" s="4">
        <v>14.96</v>
      </c>
      <c r="K118" s="4">
        <v>14.96</v>
      </c>
      <c r="L118" s="4">
        <v>17.96</v>
      </c>
      <c r="M118" s="4">
        <v>17.96</v>
      </c>
      <c r="N118" s="4">
        <v>17.96</v>
      </c>
      <c r="O118" s="4">
        <v>17.96</v>
      </c>
      <c r="P118" s="4">
        <v>17.96</v>
      </c>
      <c r="Q118" s="4">
        <v>17.96</v>
      </c>
      <c r="R118" s="4">
        <v>17.96</v>
      </c>
      <c r="S118" s="4">
        <v>17.96</v>
      </c>
    </row>
    <row r="119" spans="1:19" x14ac:dyDescent="0.25">
      <c r="A119" t="s">
        <v>1364</v>
      </c>
      <c r="B11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2019 André Lotterer - Porsche 99X electric</v>
      </c>
      <c r="C119">
        <f>COUNTIF(Wishlist!A:A,Table1[[#This Row],[Artículo]])</f>
        <v>0</v>
      </c>
      <c r="D119" t="str">
        <f>_xlfn.XLOOKUP(Table1[[#This Row],[Artículo]],Campeones!A:A,Campeones!B:B,"")</f>
        <v/>
      </c>
      <c r="E119" s="4">
        <v>17.96</v>
      </c>
      <c r="F119" s="4">
        <v>17.96</v>
      </c>
      <c r="G119" s="4">
        <v>17.96</v>
      </c>
      <c r="H119" s="4">
        <v>17.96</v>
      </c>
      <c r="I119" s="4">
        <v>17.96</v>
      </c>
      <c r="J119" s="4">
        <v>17.96</v>
      </c>
      <c r="K119" s="4">
        <v>17.96</v>
      </c>
      <c r="L119" s="4">
        <v>17.96</v>
      </c>
      <c r="M119" s="4">
        <v>17.96</v>
      </c>
      <c r="N119" s="4">
        <v>17.96</v>
      </c>
      <c r="O119" s="4">
        <v>17.96</v>
      </c>
      <c r="P119" s="4">
        <v>17.96</v>
      </c>
      <c r="Q119" s="4">
        <v>17.96</v>
      </c>
      <c r="R119" s="4">
        <v>17.96</v>
      </c>
      <c r="S119" s="4">
        <v>17.96</v>
      </c>
    </row>
    <row r="120" spans="1:19" x14ac:dyDescent="0.25">
      <c r="A120" t="s">
        <v>1405</v>
      </c>
      <c r="B12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Sebastian Vettel - Ferrari SF1000</v>
      </c>
      <c r="C120">
        <f>COUNTIF(Wishlist!A:A,Table1[[#This Row],[Artículo]])</f>
        <v>0</v>
      </c>
      <c r="D120" t="str">
        <f>_xlfn.XLOOKUP(Table1[[#This Row],[Artículo]],Campeones!A:A,Campeones!B:B,"")</f>
        <v/>
      </c>
      <c r="E120" s="4">
        <v>17.96</v>
      </c>
      <c r="F120" s="4">
        <v>17.96</v>
      </c>
      <c r="G120" s="4">
        <v>17.96</v>
      </c>
      <c r="H120" s="4">
        <v>17.96</v>
      </c>
      <c r="I120" s="4">
        <v>17.96</v>
      </c>
      <c r="J120" s="4">
        <v>17.96</v>
      </c>
      <c r="K120" s="4">
        <v>17.96</v>
      </c>
      <c r="L120" s="4">
        <v>17.96</v>
      </c>
      <c r="M120" s="4">
        <v>17.96</v>
      </c>
      <c r="N120" s="4">
        <v>17.96</v>
      </c>
      <c r="O120" s="4">
        <v>17.96</v>
      </c>
      <c r="P120" s="4">
        <v>17.96</v>
      </c>
      <c r="Q120" s="4">
        <v>17.96</v>
      </c>
      <c r="R120" s="4">
        <v>17.96</v>
      </c>
      <c r="S120" s="4">
        <v>17.96</v>
      </c>
    </row>
    <row r="121" spans="1:19" x14ac:dyDescent="0.25">
      <c r="A121" t="s">
        <v>1501</v>
      </c>
      <c r="B12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Charles Leclerc - Ferrari SF21</v>
      </c>
      <c r="C121">
        <f>COUNTIF(Wishlist!A:A,Table1[[#This Row],[Artículo]])</f>
        <v>1</v>
      </c>
      <c r="D121" t="str">
        <f>_xlfn.XLOOKUP(Table1[[#This Row],[Artículo]],Campeones!A:A,Campeones!B:B,"")</f>
        <v/>
      </c>
      <c r="E121" s="4">
        <v>22.45</v>
      </c>
      <c r="F121" s="4">
        <v>22.45</v>
      </c>
      <c r="G121" s="4">
        <v>22.45</v>
      </c>
      <c r="H121" s="4">
        <v>17.96</v>
      </c>
      <c r="I121" s="4">
        <v>17.96</v>
      </c>
      <c r="J121" s="4">
        <v>17.96</v>
      </c>
      <c r="K121" s="4">
        <v>17.96</v>
      </c>
      <c r="L121" s="4">
        <v>17.96</v>
      </c>
      <c r="M121" s="4">
        <v>17.96</v>
      </c>
      <c r="N121" s="4">
        <v>17.96</v>
      </c>
      <c r="O121" s="4">
        <v>17.96</v>
      </c>
      <c r="P121" s="4">
        <v>17.96</v>
      </c>
      <c r="Q121" s="4">
        <v>17.96</v>
      </c>
      <c r="R121" s="4">
        <v>17.96</v>
      </c>
      <c r="S121" s="4">
        <v>17.96</v>
      </c>
    </row>
    <row r="122" spans="1:19" x14ac:dyDescent="0.25">
      <c r="A122" t="s">
        <v>1598</v>
      </c>
      <c r="B12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Sergio Perez - Red Bull Racing RB16B</v>
      </c>
      <c r="C122">
        <f>COUNTIF(Wishlist!A:A,Table1[[#This Row],[Artículo]])</f>
        <v>0</v>
      </c>
      <c r="D122" t="str">
        <f>_xlfn.XLOOKUP(Table1[[#This Row],[Artículo]],Campeones!A:A,Campeones!B:B,"")</f>
        <v/>
      </c>
      <c r="E122" s="4">
        <v>22.45</v>
      </c>
      <c r="F122" s="4">
        <v>22.45</v>
      </c>
      <c r="G122" s="4">
        <v>22.45</v>
      </c>
      <c r="H122" s="4">
        <v>17.96</v>
      </c>
      <c r="I122" s="4">
        <v>17.96</v>
      </c>
      <c r="J122" s="4">
        <v>17.96</v>
      </c>
      <c r="K122" s="4">
        <v>17.96</v>
      </c>
      <c r="L122" s="4">
        <v>17.96</v>
      </c>
      <c r="M122" s="4">
        <v>17.96</v>
      </c>
      <c r="N122" s="4">
        <v>17.96</v>
      </c>
      <c r="O122" s="4">
        <v>17.96</v>
      </c>
      <c r="P122" s="4">
        <v>17.96</v>
      </c>
      <c r="Q122" s="4">
        <v>17.96</v>
      </c>
      <c r="R122" s="4">
        <v>17.96</v>
      </c>
      <c r="S122" s="4">
        <v>17.96</v>
      </c>
    </row>
    <row r="123" spans="1:19" x14ac:dyDescent="0.25">
      <c r="A123" t="s">
        <v>262</v>
      </c>
      <c r="B12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1952 Charles De Tornaco - Ferrari 156 F1</v>
      </c>
      <c r="C123">
        <f>COUNTIF(Wishlist!A:A,Table1[[#This Row],[Artículo]])</f>
        <v>0</v>
      </c>
      <c r="D123" t="str">
        <f>_xlfn.XLOOKUP(Table1[[#This Row],[Artículo]],Campeones!A:A,Campeones!B:B,"")</f>
        <v/>
      </c>
      <c r="E123" s="4">
        <v>22.45</v>
      </c>
      <c r="F123" s="4">
        <v>22.45</v>
      </c>
      <c r="G123" s="4">
        <v>22.45</v>
      </c>
      <c r="H123" s="4">
        <v>22.45</v>
      </c>
      <c r="I123" s="4">
        <v>22.45</v>
      </c>
      <c r="J123" s="4">
        <v>22.45</v>
      </c>
      <c r="K123" s="4">
        <v>22.45</v>
      </c>
      <c r="L123" s="4">
        <v>22.45</v>
      </c>
      <c r="M123" s="4">
        <v>22.45</v>
      </c>
      <c r="N123" s="4">
        <v>22.45</v>
      </c>
      <c r="O123" s="4">
        <v>22.45</v>
      </c>
      <c r="P123" s="4">
        <v>22.45</v>
      </c>
      <c r="Q123" s="4">
        <v>22.45</v>
      </c>
      <c r="R123" s="4">
        <v>22.45</v>
      </c>
      <c r="S123" s="4">
        <v>22.45</v>
      </c>
    </row>
    <row r="124" spans="1:19" x14ac:dyDescent="0.25">
      <c r="A124" t="s">
        <v>291</v>
      </c>
      <c r="B12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1954 Karl Kling - Mercedes W196C</v>
      </c>
      <c r="C124">
        <f>COUNTIF(Wishlist!A:A,Table1[[#This Row],[Artículo]])</f>
        <v>0</v>
      </c>
      <c r="D124" t="str">
        <f>_xlfn.XLOOKUP(Table1[[#This Row],[Artículo]],Campeones!A:A,Campeones!B:B,"")</f>
        <v/>
      </c>
      <c r="E124" s="4">
        <v>22.45</v>
      </c>
      <c r="F124" s="4">
        <v>22.45</v>
      </c>
      <c r="G124" s="4">
        <v>22.45</v>
      </c>
      <c r="H124" s="4">
        <v>22.45</v>
      </c>
      <c r="I124" s="4">
        <v>22.45</v>
      </c>
      <c r="J124" s="4">
        <v>22.45</v>
      </c>
      <c r="K124" s="4">
        <v>22.45</v>
      </c>
      <c r="L124" s="4">
        <v>22.45</v>
      </c>
      <c r="M124" s="4">
        <v>22.45</v>
      </c>
      <c r="N124" s="4">
        <v>22.45</v>
      </c>
      <c r="O124" s="4">
        <v>22.45</v>
      </c>
      <c r="P124" s="4">
        <v>22.45</v>
      </c>
      <c r="Q124" s="4">
        <v>22.45</v>
      </c>
      <c r="R124" s="4">
        <v>22.45</v>
      </c>
      <c r="S124" s="4">
        <v>22.45</v>
      </c>
    </row>
    <row r="125" spans="1:19" x14ac:dyDescent="0.25">
      <c r="A125" t="s">
        <v>294</v>
      </c>
      <c r="B12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1954 Karl Kling - Mercedes W196C</v>
      </c>
      <c r="C125">
        <f>COUNTIF(Wishlist!A:A,Table1[[#This Row],[Artículo]])</f>
        <v>0</v>
      </c>
      <c r="D125" t="str">
        <f>_xlfn.XLOOKUP(Table1[[#This Row],[Artículo]],Campeones!A:A,Campeones!B:B,"")</f>
        <v/>
      </c>
      <c r="E125" s="4">
        <v>22.45</v>
      </c>
      <c r="F125" s="4">
        <v>22.45</v>
      </c>
      <c r="G125" s="4">
        <v>22.45</v>
      </c>
      <c r="H125" s="4">
        <v>22.45</v>
      </c>
      <c r="I125" s="4">
        <v>22.45</v>
      </c>
      <c r="J125" s="4">
        <v>22.45</v>
      </c>
      <c r="K125" s="4">
        <v>22.45</v>
      </c>
      <c r="L125" s="4">
        <v>22.45</v>
      </c>
      <c r="M125" s="4">
        <v>22.45</v>
      </c>
      <c r="N125" s="4">
        <v>22.45</v>
      </c>
      <c r="O125" s="4">
        <v>22.45</v>
      </c>
      <c r="P125" s="4">
        <v>22.45</v>
      </c>
      <c r="Q125" s="4">
        <v>22.45</v>
      </c>
      <c r="R125" s="4">
        <v>22.45</v>
      </c>
      <c r="S125" s="4">
        <v>22.45</v>
      </c>
    </row>
    <row r="126" spans="1:19" x14ac:dyDescent="0.25">
      <c r="A126" t="s">
        <v>379</v>
      </c>
      <c r="B12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1961 Richie Ginther - Ferrari 156 F1</v>
      </c>
      <c r="C126">
        <f>COUNTIF(Wishlist!A:A,Table1[[#This Row],[Artículo]])</f>
        <v>0</v>
      </c>
      <c r="D126" t="str">
        <f>_xlfn.XLOOKUP(Table1[[#This Row],[Artículo]],Campeones!A:A,Campeones!B:B,"")</f>
        <v/>
      </c>
      <c r="E126" s="4">
        <v>22.45</v>
      </c>
      <c r="F126" s="4">
        <v>22.45</v>
      </c>
      <c r="G126" s="4">
        <v>22.45</v>
      </c>
      <c r="H126" s="4">
        <v>22.45</v>
      </c>
      <c r="I126" s="4">
        <v>22.45</v>
      </c>
      <c r="J126" s="4">
        <v>22.45</v>
      </c>
      <c r="K126" s="4">
        <v>22.45</v>
      </c>
      <c r="L126" s="4">
        <v>22.45</v>
      </c>
      <c r="M126" s="4">
        <v>22.45</v>
      </c>
      <c r="N126" s="4">
        <v>22.45</v>
      </c>
      <c r="O126" s="4">
        <v>22.45</v>
      </c>
      <c r="P126" s="4">
        <v>22.45</v>
      </c>
      <c r="Q126" s="4">
        <v>22.45</v>
      </c>
      <c r="R126" s="4">
        <v>22.45</v>
      </c>
      <c r="S126" s="4">
        <v>22.45</v>
      </c>
    </row>
    <row r="127" spans="1:19" x14ac:dyDescent="0.25">
      <c r="A127" t="s">
        <v>382</v>
      </c>
      <c r="B12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1961 Wolfgang von Trips - Ferrari 156 F1</v>
      </c>
      <c r="C127">
        <f>COUNTIF(Wishlist!A:A,Table1[[#This Row],[Artículo]])</f>
        <v>0</v>
      </c>
      <c r="D127" t="str">
        <f>_xlfn.XLOOKUP(Table1[[#This Row],[Artículo]],Campeones!A:A,Campeones!B:B,"")</f>
        <v/>
      </c>
      <c r="E127" s="4">
        <v>22.45</v>
      </c>
      <c r="F127" s="4">
        <v>22.45</v>
      </c>
      <c r="G127" s="4">
        <v>22.45</v>
      </c>
      <c r="H127" s="4">
        <v>22.45</v>
      </c>
      <c r="I127" s="4">
        <v>22.45</v>
      </c>
      <c r="J127" s="4">
        <v>22.45</v>
      </c>
      <c r="K127" s="4">
        <v>22.45</v>
      </c>
      <c r="L127" s="4">
        <v>22.45</v>
      </c>
      <c r="M127" s="4">
        <v>22.45</v>
      </c>
      <c r="N127" s="4">
        <v>22.45</v>
      </c>
      <c r="O127" s="4">
        <v>22.45</v>
      </c>
      <c r="P127" s="4">
        <v>22.45</v>
      </c>
      <c r="Q127" s="4">
        <v>22.45</v>
      </c>
      <c r="R127" s="4">
        <v>22.45</v>
      </c>
      <c r="S127" s="4">
        <v>22.45</v>
      </c>
    </row>
    <row r="128" spans="1:19" x14ac:dyDescent="0.25">
      <c r="A128" t="s">
        <v>824</v>
      </c>
      <c r="B12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1982 Didier Pironi - Ferrari 126C2</v>
      </c>
      <c r="C128">
        <f>COUNTIF(Wishlist!A:A,Table1[[#This Row],[Artículo]])</f>
        <v>0</v>
      </c>
      <c r="D128" t="str">
        <f>_xlfn.XLOOKUP(Table1[[#This Row],[Artículo]],Campeones!A:A,Campeones!B:B,"")</f>
        <v/>
      </c>
      <c r="E128" s="4">
        <v>22.45</v>
      </c>
      <c r="F128" s="4">
        <v>22.45</v>
      </c>
      <c r="G128" s="4">
        <v>22.45</v>
      </c>
      <c r="H128" s="4">
        <v>22.45</v>
      </c>
      <c r="I128" s="4">
        <v>22.45</v>
      </c>
      <c r="J128" s="4">
        <v>22.45</v>
      </c>
      <c r="K128" s="4">
        <v>22.45</v>
      </c>
      <c r="L128" s="4">
        <v>22.45</v>
      </c>
      <c r="M128" s="4">
        <v>22.45</v>
      </c>
      <c r="N128" s="4">
        <v>22.45</v>
      </c>
      <c r="O128" s="4">
        <v>22.45</v>
      </c>
      <c r="P128" s="4">
        <v>22.45</v>
      </c>
      <c r="Q128" s="4">
        <v>22.45</v>
      </c>
      <c r="R128" s="4">
        <v>22.45</v>
      </c>
      <c r="S128" s="4">
        <v>22.45</v>
      </c>
    </row>
    <row r="129" spans="1:19" x14ac:dyDescent="0.25">
      <c r="A129" t="s">
        <v>827</v>
      </c>
      <c r="B12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1982 Gilles Villeneuve - Ferrari 126C2</v>
      </c>
      <c r="C129">
        <f>COUNTIF(Wishlist!A:A,Table1[[#This Row],[Artículo]])</f>
        <v>1</v>
      </c>
      <c r="D129" t="str">
        <f>_xlfn.XLOOKUP(Table1[[#This Row],[Artículo]],Campeones!A:A,Campeones!B:B,"")</f>
        <v/>
      </c>
      <c r="E129" s="4">
        <v>22.45</v>
      </c>
      <c r="F129" s="4">
        <v>22.45</v>
      </c>
      <c r="G129" s="4">
        <v>22.45</v>
      </c>
      <c r="H129" s="4">
        <v>22.45</v>
      </c>
      <c r="I129" s="4">
        <v>22.45</v>
      </c>
      <c r="J129" s="4">
        <v>22.45</v>
      </c>
      <c r="K129" s="4">
        <v>22.45</v>
      </c>
      <c r="L129" s="4">
        <v>22.45</v>
      </c>
      <c r="M129" s="4">
        <v>22.45</v>
      </c>
      <c r="N129" s="4">
        <v>22.45</v>
      </c>
      <c r="O129" s="4">
        <v>22.45</v>
      </c>
      <c r="P129" s="4">
        <v>22.45</v>
      </c>
      <c r="Q129" s="4">
        <v>22.45</v>
      </c>
      <c r="R129" s="4">
        <v>22.45</v>
      </c>
      <c r="S129" s="4">
        <v>22.45</v>
      </c>
    </row>
    <row r="130" spans="1:19" x14ac:dyDescent="0.25">
      <c r="A130" t="s">
        <v>830</v>
      </c>
      <c r="B13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1982 Mario Andretti - Ferrari 126C2</v>
      </c>
      <c r="C130">
        <f>COUNTIF(Wishlist!A:A,Table1[[#This Row],[Artículo]])</f>
        <v>0</v>
      </c>
      <c r="D130" t="str">
        <f>_xlfn.XLOOKUP(Table1[[#This Row],[Artículo]],Campeones!A:A,Campeones!B:B,"")</f>
        <v/>
      </c>
      <c r="E130" s="4">
        <v>22.45</v>
      </c>
      <c r="F130" s="4">
        <v>22.45</v>
      </c>
      <c r="G130" s="4">
        <v>22.45</v>
      </c>
      <c r="H130" s="4">
        <v>22.45</v>
      </c>
      <c r="I130" s="4">
        <v>22.45</v>
      </c>
      <c r="J130" s="4">
        <v>22.45</v>
      </c>
      <c r="K130" s="4">
        <v>22.45</v>
      </c>
      <c r="L130" s="4">
        <v>22.45</v>
      </c>
      <c r="M130" s="4">
        <v>22.45</v>
      </c>
      <c r="N130" s="4">
        <v>22.45</v>
      </c>
      <c r="O130" s="4">
        <v>22.45</v>
      </c>
      <c r="P130" s="4">
        <v>22.45</v>
      </c>
      <c r="Q130" s="4">
        <v>22.45</v>
      </c>
      <c r="R130" s="4">
        <v>22.45</v>
      </c>
      <c r="S130" s="4">
        <v>22.45</v>
      </c>
    </row>
    <row r="131" spans="1:19" x14ac:dyDescent="0.25">
      <c r="A131" t="s">
        <v>860</v>
      </c>
      <c r="B13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1983 Patrick Tambay - Ferrari 126C2B</v>
      </c>
      <c r="C131">
        <f>COUNTIF(Wishlist!A:A,Table1[[#This Row],[Artículo]])</f>
        <v>0</v>
      </c>
      <c r="D131" t="str">
        <f>_xlfn.XLOOKUP(Table1[[#This Row],[Artículo]],Campeones!A:A,Campeones!B:B,"")</f>
        <v/>
      </c>
      <c r="E131" s="4">
        <v>22.45</v>
      </c>
      <c r="F131" s="4">
        <v>22.45</v>
      </c>
      <c r="G131" s="4">
        <v>22.45</v>
      </c>
      <c r="H131" s="4">
        <v>22.45</v>
      </c>
      <c r="I131" s="4">
        <v>22.45</v>
      </c>
      <c r="J131" s="4">
        <v>22.45</v>
      </c>
      <c r="K131" s="4">
        <v>22.45</v>
      </c>
      <c r="L131" s="4">
        <v>22.45</v>
      </c>
      <c r="M131" s="4">
        <v>22.45</v>
      </c>
      <c r="N131" s="4">
        <v>22.45</v>
      </c>
      <c r="O131" s="4">
        <v>22.45</v>
      </c>
      <c r="P131" s="4">
        <v>22.45</v>
      </c>
      <c r="Q131" s="4">
        <v>22.45</v>
      </c>
      <c r="R131" s="4">
        <v>22.45</v>
      </c>
      <c r="S131" s="4">
        <v>22.45</v>
      </c>
    </row>
    <row r="132" spans="1:19" x14ac:dyDescent="0.25">
      <c r="A132" t="s">
        <v>1202</v>
      </c>
      <c r="B13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2006 Felipe Massa - Ferrari 248 F1</v>
      </c>
      <c r="C132">
        <f>COUNTIF(Wishlist!A:A,Table1[[#This Row],[Artículo]])</f>
        <v>1</v>
      </c>
      <c r="D132" t="str">
        <f>_xlfn.XLOOKUP(Table1[[#This Row],[Artículo]],Campeones!A:A,Campeones!B:B,"")</f>
        <v/>
      </c>
      <c r="E132" s="4">
        <v>22.45</v>
      </c>
      <c r="F132" s="4">
        <v>22.45</v>
      </c>
      <c r="G132" s="4">
        <v>22.45</v>
      </c>
      <c r="H132" s="4">
        <v>22.45</v>
      </c>
      <c r="I132" s="4">
        <v>22.45</v>
      </c>
      <c r="J132" s="4">
        <v>22.45</v>
      </c>
      <c r="K132" s="4">
        <v>22.45</v>
      </c>
      <c r="L132" s="4">
        <v>22.45</v>
      </c>
      <c r="M132" s="4">
        <v>22.45</v>
      </c>
      <c r="N132" s="4">
        <v>22.45</v>
      </c>
      <c r="O132" s="4">
        <v>22.45</v>
      </c>
      <c r="P132" s="4">
        <v>22.45</v>
      </c>
      <c r="Q132" s="4">
        <v>22.45</v>
      </c>
      <c r="R132" s="4">
        <v>22.45</v>
      </c>
      <c r="S132" s="4">
        <v>22.45</v>
      </c>
    </row>
    <row r="133" spans="1:19" x14ac:dyDescent="0.25">
      <c r="A133" t="s">
        <v>1407</v>
      </c>
      <c r="B13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Max Verstappen - Red Bull Racing RB16B</v>
      </c>
      <c r="C133">
        <f>COUNTIF(Wishlist!A:A,Table1[[#This Row],[Artículo]])</f>
        <v>0</v>
      </c>
      <c r="D133" t="str">
        <f>_xlfn.XLOOKUP(Table1[[#This Row],[Artículo]],Campeones!A:A,Campeones!B:B,"")</f>
        <v/>
      </c>
      <c r="E133" s="4">
        <v>22.45</v>
      </c>
      <c r="F133" s="4">
        <v>22.45</v>
      </c>
      <c r="G133" s="4">
        <v>22.45</v>
      </c>
      <c r="H133" s="4">
        <v>22.45</v>
      </c>
      <c r="I133" s="4">
        <v>22.45</v>
      </c>
      <c r="J133" s="4">
        <v>22.45</v>
      </c>
      <c r="K133" s="4">
        <v>22.45</v>
      </c>
      <c r="L133" s="4">
        <v>22.45</v>
      </c>
      <c r="M133" s="4">
        <v>22.45</v>
      </c>
      <c r="N133" s="4">
        <v>22.45</v>
      </c>
      <c r="O133" s="4">
        <v>22.45</v>
      </c>
      <c r="P133" s="4">
        <v>22.45</v>
      </c>
      <c r="Q133" s="4">
        <v>22.45</v>
      </c>
      <c r="R133" s="4">
        <v>22.45</v>
      </c>
      <c r="S133" s="4">
        <v>22.45</v>
      </c>
    </row>
    <row r="134" spans="1:19" x14ac:dyDescent="0.25">
      <c r="A134" t="s">
        <v>1552</v>
      </c>
      <c r="B13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Lewis Hamilton - Mercedes-AMG F1 W12 E Performance</v>
      </c>
      <c r="C134">
        <f>COUNTIF(Wishlist!A:A,Table1[[#This Row],[Artículo]])</f>
        <v>0</v>
      </c>
      <c r="D134" t="str">
        <f>_xlfn.XLOOKUP(Table1[[#This Row],[Artículo]],Campeones!A:A,Campeones!B:B,"")</f>
        <v/>
      </c>
      <c r="E134" s="4">
        <v>22.45</v>
      </c>
      <c r="F134" s="4">
        <v>22.45</v>
      </c>
      <c r="G134" s="4">
        <v>22.45</v>
      </c>
      <c r="H134" s="4">
        <v>22.45</v>
      </c>
      <c r="I134" s="4">
        <v>22.45</v>
      </c>
      <c r="J134" s="4">
        <v>22.45</v>
      </c>
      <c r="K134" s="4">
        <v>22.45</v>
      </c>
      <c r="L134" s="4">
        <v>22.45</v>
      </c>
      <c r="M134" s="4">
        <v>22.45</v>
      </c>
      <c r="N134" s="4">
        <v>22.45</v>
      </c>
      <c r="O134" s="4">
        <v>22.45</v>
      </c>
      <c r="P134" s="4">
        <v>22.45</v>
      </c>
      <c r="Q134" s="4">
        <v>22.45</v>
      </c>
      <c r="R134" s="4">
        <v>22.45</v>
      </c>
      <c r="S134" s="4">
        <v>22.45</v>
      </c>
    </row>
    <row r="135" spans="1:19" x14ac:dyDescent="0.25">
      <c r="A135" t="s">
        <v>1618</v>
      </c>
      <c r="B13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Valtteri Bottas - Mercedes-AMG F1 W12 E Performance</v>
      </c>
      <c r="C135">
        <f>COUNTIF(Wishlist!A:A,Table1[[#This Row],[Artículo]])</f>
        <v>0</v>
      </c>
      <c r="D135" t="str">
        <f>_xlfn.XLOOKUP(Table1[[#This Row],[Artículo]],Campeones!A:A,Campeones!B:B,"")</f>
        <v/>
      </c>
      <c r="E135" s="4">
        <v>22.45</v>
      </c>
      <c r="F135" s="4">
        <v>22.45</v>
      </c>
      <c r="G135" s="4">
        <v>22.45</v>
      </c>
      <c r="H135" s="4">
        <v>22.45</v>
      </c>
      <c r="I135" s="4">
        <v>22.45</v>
      </c>
      <c r="J135" s="4">
        <v>22.45</v>
      </c>
      <c r="K135" s="4">
        <v>22.45</v>
      </c>
      <c r="L135" s="4">
        <v>22.45</v>
      </c>
      <c r="M135" s="4">
        <v>22.45</v>
      </c>
      <c r="N135" s="4">
        <v>22.45</v>
      </c>
      <c r="O135" s="4">
        <v>22.45</v>
      </c>
      <c r="P135" s="4">
        <v>22.45</v>
      </c>
      <c r="Q135" s="4">
        <v>22.45</v>
      </c>
      <c r="R135" s="4">
        <v>22.45</v>
      </c>
      <c r="S135" s="4">
        <v>22.45</v>
      </c>
    </row>
    <row r="136" spans="1:19" x14ac:dyDescent="0.25">
      <c r="A136" t="s">
        <v>766</v>
      </c>
      <c r="B13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1980 Gilles Villeneuve - Ferrari 312T5</v>
      </c>
      <c r="C136">
        <f>COUNTIF(Wishlist!A:A,Table1[[#This Row],[Artículo]])</f>
        <v>1</v>
      </c>
      <c r="D136" t="str">
        <f>_xlfn.XLOOKUP(Table1[[#This Row],[Artículo]],Campeones!A:A,Campeones!B:B,"")</f>
        <v/>
      </c>
      <c r="E136" s="4">
        <v>22.45</v>
      </c>
      <c r="F136" s="4">
        <v>22.45</v>
      </c>
      <c r="G136" s="4">
        <v>26.95</v>
      </c>
      <c r="H136" s="4">
        <v>26.95</v>
      </c>
      <c r="I136" s="4">
        <v>26.95</v>
      </c>
      <c r="J136" s="4">
        <v>26.95</v>
      </c>
      <c r="K136" s="4">
        <v>26.95</v>
      </c>
      <c r="L136" s="4">
        <v>26.95</v>
      </c>
      <c r="M136" s="4">
        <v>26.95</v>
      </c>
      <c r="N136" s="4">
        <v>26.95</v>
      </c>
      <c r="O136" s="4">
        <v>26.95</v>
      </c>
      <c r="P136" s="4">
        <v>26.95</v>
      </c>
      <c r="Q136" s="4">
        <v>26.95</v>
      </c>
      <c r="R136" s="4">
        <v>26.95</v>
      </c>
      <c r="S136" s="4">
        <v>26.95</v>
      </c>
    </row>
    <row r="137" spans="1:19" x14ac:dyDescent="0.25">
      <c r="A137" t="s">
        <v>1157</v>
      </c>
      <c r="B13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2003 Nico Rosberg - Dallara Mugen F303</v>
      </c>
      <c r="C137">
        <f>COUNTIF(Wishlist!A:A,Table1[[#This Row],[Artículo]])</f>
        <v>0</v>
      </c>
      <c r="D137" t="str">
        <f>_xlfn.XLOOKUP(Table1[[#This Row],[Artículo]],Campeones!A:A,Campeones!B:B,"")</f>
        <v/>
      </c>
      <c r="E137" s="4">
        <v>26.95</v>
      </c>
      <c r="F137" s="4">
        <v>26.95</v>
      </c>
      <c r="G137" s="4">
        <v>26.95</v>
      </c>
      <c r="H137" s="4">
        <v>26.95</v>
      </c>
      <c r="I137" s="4">
        <v>26.95</v>
      </c>
      <c r="J137" s="4">
        <v>26.95</v>
      </c>
      <c r="K137" s="4">
        <v>26.95</v>
      </c>
      <c r="L137" s="4">
        <v>26.95</v>
      </c>
      <c r="M137" s="4">
        <v>26.95</v>
      </c>
      <c r="N137" s="4">
        <v>26.95</v>
      </c>
      <c r="O137" s="4">
        <v>26.95</v>
      </c>
      <c r="P137" s="4">
        <v>26.95</v>
      </c>
      <c r="Q137" s="4">
        <v>26.95</v>
      </c>
      <c r="R137" s="4">
        <v>26.95</v>
      </c>
      <c r="S137" s="4">
        <v>26.95</v>
      </c>
    </row>
    <row r="138" spans="1:19" x14ac:dyDescent="0.25">
      <c r="A138" t="s">
        <v>1178</v>
      </c>
      <c r="B13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2004 Lewis Hamilton - Dallara F302 #35</v>
      </c>
      <c r="C138">
        <f>COUNTIF(Wishlist!A:A,Table1[[#This Row],[Artículo]])</f>
        <v>0</v>
      </c>
      <c r="D138" t="str">
        <f>_xlfn.XLOOKUP(Table1[[#This Row],[Artículo]],Campeones!A:A,Campeones!B:B,"")</f>
        <v/>
      </c>
      <c r="E138" s="4">
        <v>26.95</v>
      </c>
      <c r="F138" s="4">
        <v>26.95</v>
      </c>
      <c r="G138" s="4">
        <v>26.95</v>
      </c>
      <c r="H138" s="4">
        <v>26.95</v>
      </c>
      <c r="I138" s="4">
        <v>26.95</v>
      </c>
      <c r="J138" s="4">
        <v>26.95</v>
      </c>
      <c r="K138" s="4">
        <v>26.95</v>
      </c>
      <c r="L138" s="4">
        <v>26.95</v>
      </c>
      <c r="M138" s="4">
        <v>26.95</v>
      </c>
      <c r="N138" s="4">
        <v>26.95</v>
      </c>
      <c r="O138" s="4">
        <v>26.95</v>
      </c>
      <c r="P138" s="4">
        <v>26.95</v>
      </c>
      <c r="Q138" s="4">
        <v>26.95</v>
      </c>
      <c r="R138" s="4">
        <v>26.95</v>
      </c>
      <c r="S138" s="4">
        <v>26.95</v>
      </c>
    </row>
    <row r="139" spans="1:19" x14ac:dyDescent="0.25">
      <c r="A139" t="s">
        <v>1289</v>
      </c>
      <c r="B13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2018 José Mario Lopez - Penske EV-3</v>
      </c>
      <c r="C139">
        <f>COUNTIF(Wishlist!A:A,Table1[[#This Row],[Artículo]])</f>
        <v>0</v>
      </c>
      <c r="D139" t="str">
        <f>_xlfn.XLOOKUP(Table1[[#This Row],[Artículo]],Campeones!A:A,Campeones!B:B,"")</f>
        <v/>
      </c>
      <c r="E139" s="4">
        <v>26.95</v>
      </c>
      <c r="F139" s="4">
        <v>26.95</v>
      </c>
      <c r="G139" s="4">
        <v>26.95</v>
      </c>
      <c r="H139" s="4">
        <v>26.95</v>
      </c>
      <c r="I139" s="4">
        <v>26.95</v>
      </c>
      <c r="J139" s="4">
        <v>26.95</v>
      </c>
      <c r="K139" s="4">
        <v>26.95</v>
      </c>
      <c r="L139" s="4">
        <v>26.95</v>
      </c>
      <c r="M139" s="4">
        <v>26.95</v>
      </c>
      <c r="N139" s="4">
        <v>26.95</v>
      </c>
      <c r="O139" s="4">
        <v>26.95</v>
      </c>
      <c r="P139" s="4">
        <v>26.95</v>
      </c>
      <c r="Q139" s="4">
        <v>26.95</v>
      </c>
      <c r="R139" s="4">
        <v>26.95</v>
      </c>
      <c r="S139" s="4">
        <v>26.95</v>
      </c>
    </row>
    <row r="140" spans="1:19" x14ac:dyDescent="0.25">
      <c r="A140" t="s">
        <v>1297</v>
      </c>
      <c r="B14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2018 Nelson Piquet jr. - Jaguar I-Type III</v>
      </c>
      <c r="C140">
        <f>COUNTIF(Wishlist!A:A,Table1[[#This Row],[Artículo]])</f>
        <v>0</v>
      </c>
      <c r="D140" t="str">
        <f>_xlfn.XLOOKUP(Table1[[#This Row],[Artículo]],Campeones!A:A,Campeones!B:B,"")</f>
        <v/>
      </c>
      <c r="E140" s="4">
        <v>26.95</v>
      </c>
      <c r="F140" s="4">
        <v>26.95</v>
      </c>
      <c r="G140" s="4">
        <v>26.95</v>
      </c>
      <c r="H140" s="4">
        <v>26.95</v>
      </c>
      <c r="I140" s="4">
        <v>26.95</v>
      </c>
      <c r="J140" s="4">
        <v>26.95</v>
      </c>
      <c r="K140" s="4">
        <v>26.95</v>
      </c>
      <c r="L140" s="4">
        <v>26.95</v>
      </c>
      <c r="M140" s="4">
        <v>26.95</v>
      </c>
      <c r="N140" s="4">
        <v>26.95</v>
      </c>
      <c r="O140" s="4">
        <v>26.95</v>
      </c>
      <c r="P140" s="4">
        <v>26.95</v>
      </c>
      <c r="Q140" s="4">
        <v>26.95</v>
      </c>
      <c r="R140" s="4">
        <v>26.95</v>
      </c>
      <c r="S140" s="4">
        <v>26.95</v>
      </c>
    </row>
    <row r="141" spans="1:19" x14ac:dyDescent="0.25">
      <c r="A141" t="s">
        <v>1302</v>
      </c>
      <c r="B14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2018 Oliver Rowland - Nissan IM01</v>
      </c>
      <c r="C141">
        <f>COUNTIF(Wishlist!A:A,Table1[[#This Row],[Artículo]])</f>
        <v>0</v>
      </c>
      <c r="D141" t="str">
        <f>_xlfn.XLOOKUP(Table1[[#This Row],[Artículo]],Campeones!A:A,Campeones!B:B,"")</f>
        <v/>
      </c>
      <c r="E141" s="4">
        <v>26.95</v>
      </c>
      <c r="F141" s="4">
        <v>26.95</v>
      </c>
      <c r="G141" s="4">
        <v>26.95</v>
      </c>
      <c r="H141" s="4">
        <v>26.95</v>
      </c>
      <c r="I141" s="4">
        <v>26.95</v>
      </c>
      <c r="J141" s="4">
        <v>26.95</v>
      </c>
      <c r="K141" s="4">
        <v>26.95</v>
      </c>
      <c r="L141" s="4">
        <v>26.95</v>
      </c>
      <c r="M141" s="4">
        <v>26.95</v>
      </c>
      <c r="N141" s="4">
        <v>26.95</v>
      </c>
      <c r="O141" s="4">
        <v>26.95</v>
      </c>
      <c r="P141" s="4">
        <v>26.95</v>
      </c>
      <c r="Q141" s="4">
        <v>26.95</v>
      </c>
      <c r="R141" s="4">
        <v>26.95</v>
      </c>
      <c r="S141" s="4">
        <v>26.95</v>
      </c>
    </row>
    <row r="142" spans="1:19" x14ac:dyDescent="0.25">
      <c r="A142" t="s">
        <v>1313</v>
      </c>
      <c r="B14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2018 Stoffel Vandoorne - Venturi VFE05</v>
      </c>
      <c r="C142">
        <f>COUNTIF(Wishlist!A:A,Table1[[#This Row],[Artículo]])</f>
        <v>0</v>
      </c>
      <c r="D142" t="str">
        <f>_xlfn.XLOOKUP(Table1[[#This Row],[Artículo]],Campeones!A:A,Campeones!B:B,"")</f>
        <v/>
      </c>
      <c r="E142" s="4">
        <v>26.95</v>
      </c>
      <c r="F142" s="4">
        <v>26.95</v>
      </c>
      <c r="G142" s="4">
        <v>26.95</v>
      </c>
      <c r="H142" s="4">
        <v>26.95</v>
      </c>
      <c r="I142" s="4">
        <v>26.95</v>
      </c>
      <c r="J142" s="4">
        <v>26.95</v>
      </c>
      <c r="K142" s="4">
        <v>26.95</v>
      </c>
      <c r="L142" s="4">
        <v>26.95</v>
      </c>
      <c r="M142" s="4">
        <v>26.95</v>
      </c>
      <c r="N142" s="4">
        <v>26.95</v>
      </c>
      <c r="O142" s="4">
        <v>26.95</v>
      </c>
      <c r="P142" s="4">
        <v>26.95</v>
      </c>
      <c r="Q142" s="4">
        <v>26.95</v>
      </c>
      <c r="R142" s="4">
        <v>26.95</v>
      </c>
      <c r="S142" s="4">
        <v>26.95</v>
      </c>
    </row>
    <row r="143" spans="1:19" x14ac:dyDescent="0.25">
      <c r="A143" t="s">
        <v>1310</v>
      </c>
      <c r="B14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2018 Sébastien Buemi - Nissan IM01</v>
      </c>
      <c r="C143">
        <f>COUNTIF(Wishlist!A:A,Table1[[#This Row],[Artículo]])</f>
        <v>0</v>
      </c>
      <c r="D143" t="str">
        <f>_xlfn.XLOOKUP(Table1[[#This Row],[Artículo]],Campeones!A:A,Campeones!B:B,"")</f>
        <v/>
      </c>
      <c r="E143" s="4">
        <v>26.95</v>
      </c>
      <c r="F143" s="4">
        <v>26.95</v>
      </c>
      <c r="G143" s="4">
        <v>26.95</v>
      </c>
      <c r="H143" s="4">
        <v>26.95</v>
      </c>
      <c r="I143" s="4">
        <v>26.95</v>
      </c>
      <c r="J143" s="4">
        <v>26.95</v>
      </c>
      <c r="K143" s="4">
        <v>26.95</v>
      </c>
      <c r="L143" s="4">
        <v>26.95</v>
      </c>
      <c r="M143" s="4"/>
      <c r="N143" s="4"/>
      <c r="O143" s="4"/>
      <c r="P143" s="4"/>
      <c r="Q143" s="4">
        <v>26.95</v>
      </c>
      <c r="R143" s="4">
        <v>26.95</v>
      </c>
      <c r="S143" s="4">
        <v>26.95</v>
      </c>
    </row>
    <row r="144" spans="1:19" x14ac:dyDescent="0.25">
      <c r="A144" t="s">
        <v>1281</v>
      </c>
      <c r="B14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2018 Felipe Nasr - Penske EV-3</v>
      </c>
      <c r="C144">
        <f>COUNTIF(Wishlist!A:A,Table1[[#This Row],[Artículo]])</f>
        <v>0</v>
      </c>
      <c r="D144" t="str">
        <f>_xlfn.XLOOKUP(Table1[[#This Row],[Artículo]],Campeones!A:A,Campeones!B:B,"")</f>
        <v/>
      </c>
      <c r="E144" s="4">
        <v>26.95</v>
      </c>
      <c r="F144" s="4">
        <v>26.95</v>
      </c>
      <c r="G144" s="4">
        <v>26.95</v>
      </c>
      <c r="H144" s="4">
        <v>26.95</v>
      </c>
      <c r="I144" s="4">
        <v>26.95</v>
      </c>
      <c r="J144" s="4">
        <v>26.95</v>
      </c>
      <c r="K144" s="4"/>
      <c r="L144" s="4"/>
      <c r="M144" s="4"/>
      <c r="N144" s="4"/>
      <c r="O144" s="4"/>
      <c r="P144" s="4"/>
      <c r="Q144" s="4">
        <v>26.95</v>
      </c>
      <c r="R144" s="4">
        <v>26.95</v>
      </c>
      <c r="S144" s="4">
        <v>26.95</v>
      </c>
    </row>
    <row r="145" spans="1:19" x14ac:dyDescent="0.25">
      <c r="A145" t="s">
        <v>1318</v>
      </c>
      <c r="B14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 xml:space="preserve">2018 Tom Dillmann - NIO Sport 004 </v>
      </c>
      <c r="C145">
        <f>COUNTIF(Wishlist!A:A,Table1[[#This Row],[Artículo]])</f>
        <v>0</v>
      </c>
      <c r="D145" t="str">
        <f>_xlfn.XLOOKUP(Table1[[#This Row],[Artículo]],Campeones!A:A,Campeones!B:B,"")</f>
        <v/>
      </c>
      <c r="E145" s="4">
        <v>26.95</v>
      </c>
      <c r="F145" s="4">
        <v>26.95</v>
      </c>
      <c r="G145" s="4">
        <v>26.95</v>
      </c>
      <c r="H145" s="4">
        <v>26.95</v>
      </c>
      <c r="I145" s="4">
        <v>26.95</v>
      </c>
      <c r="J145" s="4">
        <v>26.95</v>
      </c>
      <c r="K145" s="4">
        <v>26.95</v>
      </c>
      <c r="L145" s="4"/>
      <c r="M145" s="4"/>
      <c r="N145" s="4"/>
      <c r="O145" s="4"/>
      <c r="P145" s="4"/>
      <c r="Q145" s="4">
        <v>26.95</v>
      </c>
      <c r="R145" s="4">
        <v>26.95</v>
      </c>
      <c r="S145" s="4">
        <v>26.95</v>
      </c>
    </row>
    <row r="146" spans="1:19" x14ac:dyDescent="0.25">
      <c r="A146" t="s">
        <v>1707</v>
      </c>
      <c r="B14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2018 Antonio Felix da Costa - BMW iFE.18</v>
      </c>
      <c r="C146">
        <f>COUNTIF(Wishlist!A:A,Table1[[#This Row],[Artículo]])</f>
        <v>0</v>
      </c>
      <c r="D146" t="str">
        <f>_xlfn.XLOOKUP(Table1[[#This Row],[Artículo]],Campeones!A:A,Campeones!B:B,"")</f>
        <v/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>
        <v>26.95</v>
      </c>
      <c r="R146" s="4">
        <v>26.95</v>
      </c>
      <c r="S146" s="4">
        <v>26.95</v>
      </c>
    </row>
    <row r="147" spans="1:19" x14ac:dyDescent="0.25">
      <c r="A147" t="s">
        <v>313</v>
      </c>
      <c r="B14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1954 Juan Manuel Fangio - Mercedes W196C</v>
      </c>
      <c r="C147">
        <f>COUNTIF(Wishlist!A:A,Table1[[#This Row],[Artículo]])</f>
        <v>1</v>
      </c>
      <c r="D147">
        <f>_xlfn.XLOOKUP(Table1[[#This Row],[Artículo]],Campeones!A:A,Campeones!B:B,"")</f>
        <v>1954</v>
      </c>
      <c r="E147" s="4">
        <v>31.46</v>
      </c>
      <c r="F147" s="4">
        <v>31.46</v>
      </c>
      <c r="G147" s="4">
        <v>31.46</v>
      </c>
      <c r="H147" s="4">
        <v>31.46</v>
      </c>
      <c r="I147" s="4">
        <v>31.46</v>
      </c>
      <c r="J147" s="4">
        <v>31.46</v>
      </c>
      <c r="K147" s="4">
        <v>31.46</v>
      </c>
      <c r="L147" s="4">
        <v>31.46</v>
      </c>
      <c r="M147" s="4">
        <v>31.46</v>
      </c>
      <c r="N147" s="4">
        <v>31.46</v>
      </c>
      <c r="O147" s="4">
        <v>31.46</v>
      </c>
      <c r="P147" s="4">
        <v>31.46</v>
      </c>
      <c r="Q147" s="4">
        <v>31.46</v>
      </c>
      <c r="R147" s="4">
        <v>31.46</v>
      </c>
      <c r="S147" s="4">
        <v>31.46</v>
      </c>
    </row>
    <row r="148" spans="1:19" x14ac:dyDescent="0.25">
      <c r="A148" t="s">
        <v>412</v>
      </c>
      <c r="B14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1963 Pedro Rodríguez - Lotus 25</v>
      </c>
      <c r="C148">
        <f>COUNTIF(Wishlist!A:A,Table1[[#This Row],[Artículo]])</f>
        <v>0</v>
      </c>
      <c r="D148" t="str">
        <f>_xlfn.XLOOKUP(Table1[[#This Row],[Artículo]],Campeones!A:A,Campeones!B:B,"")</f>
        <v/>
      </c>
      <c r="E148" s="4">
        <v>31.46</v>
      </c>
      <c r="F148" s="4">
        <v>31.46</v>
      </c>
      <c r="G148" s="4">
        <v>31.46</v>
      </c>
      <c r="H148" s="4">
        <v>31.46</v>
      </c>
      <c r="I148" s="4">
        <v>31.46</v>
      </c>
      <c r="J148" s="4">
        <v>31.46</v>
      </c>
      <c r="K148" s="4">
        <v>31.46</v>
      </c>
      <c r="L148" s="4">
        <v>31.46</v>
      </c>
      <c r="M148" s="4">
        <v>31.46</v>
      </c>
      <c r="N148" s="4">
        <v>31.46</v>
      </c>
      <c r="O148" s="4">
        <v>31.46</v>
      </c>
      <c r="P148" s="4">
        <v>31.46</v>
      </c>
      <c r="Q148" s="4">
        <v>31.46</v>
      </c>
      <c r="R148" s="4">
        <v>31.46</v>
      </c>
      <c r="S148" s="4">
        <v>31.46</v>
      </c>
    </row>
    <row r="149" spans="1:19" x14ac:dyDescent="0.25">
      <c r="A149" t="s">
        <v>554</v>
      </c>
      <c r="B14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1972 Dave Walker - Lotus 72</v>
      </c>
      <c r="C149">
        <f>COUNTIF(Wishlist!A:A,Table1[[#This Row],[Artículo]])</f>
        <v>0</v>
      </c>
      <c r="D149" t="str">
        <f>_xlfn.XLOOKUP(Table1[[#This Row],[Artículo]],Campeones!A:A,Campeones!B:B,"")</f>
        <v/>
      </c>
      <c r="E149" s="4">
        <v>35.950000000000003</v>
      </c>
      <c r="F149" s="4">
        <v>35.950000000000003</v>
      </c>
      <c r="G149" s="4">
        <v>35.950000000000003</v>
      </c>
      <c r="H149" s="4">
        <v>35.950000000000003</v>
      </c>
      <c r="I149" s="4">
        <v>35.950000000000003</v>
      </c>
      <c r="J149" s="4">
        <v>35.950000000000003</v>
      </c>
      <c r="K149" s="4">
        <v>35.950000000000003</v>
      </c>
      <c r="L149" s="4">
        <v>35.950000000000003</v>
      </c>
      <c r="M149" s="4">
        <v>35.950000000000003</v>
      </c>
      <c r="N149" s="4">
        <v>35.950000000000003</v>
      </c>
      <c r="O149" s="4">
        <v>35.950000000000003</v>
      </c>
      <c r="P149" s="4">
        <v>35.950000000000003</v>
      </c>
      <c r="Q149" s="4">
        <v>35.950000000000003</v>
      </c>
      <c r="R149" s="4">
        <v>35.950000000000003</v>
      </c>
      <c r="S149" s="4">
        <v>35.950000000000003</v>
      </c>
    </row>
    <row r="150" spans="1:19" x14ac:dyDescent="0.25">
      <c r="A150" t="s">
        <v>755</v>
      </c>
      <c r="B15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1979 Gilles Villeneuve - Ferrari 312T4</v>
      </c>
      <c r="C150">
        <f>COUNTIF(Wishlist!A:A,Table1[[#This Row],[Artículo]])</f>
        <v>0</v>
      </c>
      <c r="D150" t="str">
        <f>_xlfn.XLOOKUP(Table1[[#This Row],[Artículo]],Campeones!A:A,Campeones!B:B,"")</f>
        <v/>
      </c>
      <c r="E150" s="4">
        <v>35.950000000000003</v>
      </c>
      <c r="F150" s="4">
        <v>35.950000000000003</v>
      </c>
      <c r="G150" s="4">
        <v>35.950000000000003</v>
      </c>
      <c r="H150" s="4">
        <v>35.950000000000003</v>
      </c>
      <c r="I150" s="4">
        <v>35.950000000000003</v>
      </c>
      <c r="J150" s="4">
        <v>35.950000000000003</v>
      </c>
      <c r="K150" s="4">
        <v>35.950000000000003</v>
      </c>
      <c r="L150" s="4">
        <v>35.950000000000003</v>
      </c>
      <c r="M150" s="4">
        <v>35.950000000000003</v>
      </c>
      <c r="N150" s="4">
        <v>35.950000000000003</v>
      </c>
      <c r="O150" s="4">
        <v>35.950000000000003</v>
      </c>
      <c r="P150" s="4">
        <v>35.950000000000003</v>
      </c>
      <c r="Q150" s="4">
        <v>35.950000000000003</v>
      </c>
      <c r="R150" s="4">
        <v>35.950000000000003</v>
      </c>
      <c r="S150" s="4">
        <v>35.950000000000003</v>
      </c>
    </row>
    <row r="151" spans="1:19" x14ac:dyDescent="0.25">
      <c r="A151" t="s">
        <v>769</v>
      </c>
      <c r="B15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1980 Jody Scheckter - Ferrari 312T5</v>
      </c>
      <c r="C151">
        <f>COUNTIF(Wishlist!A:A,Table1[[#This Row],[Artículo]])</f>
        <v>0</v>
      </c>
      <c r="D151" t="str">
        <f>_xlfn.XLOOKUP(Table1[[#This Row],[Artículo]],Campeones!A:A,Campeones!B:B,"")</f>
        <v/>
      </c>
      <c r="E151" s="4">
        <v>35.950000000000003</v>
      </c>
      <c r="F151" s="4">
        <v>35.950000000000003</v>
      </c>
      <c r="G151" s="4">
        <v>35.950000000000003</v>
      </c>
      <c r="H151" s="4">
        <v>35.950000000000003</v>
      </c>
      <c r="I151" s="4">
        <v>35.950000000000003</v>
      </c>
      <c r="J151" s="4">
        <v>35.950000000000003</v>
      </c>
      <c r="K151" s="4">
        <v>35.950000000000003</v>
      </c>
      <c r="L151" s="4">
        <v>35.950000000000003</v>
      </c>
      <c r="M151" s="4">
        <v>35.950000000000003</v>
      </c>
      <c r="N151" s="4">
        <v>35.950000000000003</v>
      </c>
      <c r="O151" s="4">
        <v>35.950000000000003</v>
      </c>
      <c r="P151" s="4">
        <v>35.950000000000003</v>
      </c>
      <c r="Q151" s="4">
        <v>35.950000000000003</v>
      </c>
      <c r="R151" s="4">
        <v>35.950000000000003</v>
      </c>
      <c r="S151" s="4">
        <v>35.950000000000003</v>
      </c>
    </row>
    <row r="152" spans="1:19" x14ac:dyDescent="0.25">
      <c r="A152" t="s">
        <v>801</v>
      </c>
      <c r="B15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1981 Gilles Villeneuve - Ferrari 126CK</v>
      </c>
      <c r="C152">
        <f>COUNTIF(Wishlist!A:A,Table1[[#This Row],[Artículo]])</f>
        <v>0</v>
      </c>
      <c r="D152" t="str">
        <f>_xlfn.XLOOKUP(Table1[[#This Row],[Artículo]],Campeones!A:A,Campeones!B:B,"")</f>
        <v/>
      </c>
      <c r="E152" s="4">
        <v>35.950000000000003</v>
      </c>
      <c r="F152" s="4">
        <v>35.950000000000003</v>
      </c>
      <c r="G152" s="4">
        <v>35.950000000000003</v>
      </c>
      <c r="H152" s="4">
        <v>35.950000000000003</v>
      </c>
      <c r="I152" s="4">
        <v>35.950000000000003</v>
      </c>
      <c r="J152" s="4">
        <v>35.950000000000003</v>
      </c>
      <c r="K152" s="4">
        <v>35.950000000000003</v>
      </c>
      <c r="L152" s="4">
        <v>35.950000000000003</v>
      </c>
      <c r="M152" s="4">
        <v>35.950000000000003</v>
      </c>
      <c r="N152" s="4">
        <v>35.950000000000003</v>
      </c>
      <c r="O152" s="4">
        <v>35.950000000000003</v>
      </c>
      <c r="P152" s="4">
        <v>35.950000000000003</v>
      </c>
      <c r="Q152" s="4">
        <v>35.950000000000003</v>
      </c>
      <c r="R152" s="4">
        <v>35.950000000000003</v>
      </c>
      <c r="S152" s="4">
        <v>35.950000000000003</v>
      </c>
    </row>
    <row r="153" spans="1:19" x14ac:dyDescent="0.25">
      <c r="A153" t="s">
        <v>788</v>
      </c>
      <c r="B15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1981 Gilles Villeneuve - Ferrari 126CK</v>
      </c>
      <c r="C153">
        <f>COUNTIF(Wishlist!A:A,Table1[[#This Row],[Artículo]])</f>
        <v>0</v>
      </c>
      <c r="D153" t="str">
        <f>_xlfn.XLOOKUP(Table1[[#This Row],[Artículo]],Campeones!A:A,Campeones!B:B,"")</f>
        <v/>
      </c>
      <c r="E153" s="4">
        <v>35.950000000000003</v>
      </c>
      <c r="F153" s="4">
        <v>35.950000000000003</v>
      </c>
      <c r="G153" s="4">
        <v>35.950000000000003</v>
      </c>
      <c r="H153" s="4">
        <v>35.950000000000003</v>
      </c>
      <c r="I153" s="4">
        <v>35.950000000000003</v>
      </c>
      <c r="J153" s="4">
        <v>35.950000000000003</v>
      </c>
      <c r="K153" s="4">
        <v>35.950000000000003</v>
      </c>
      <c r="L153" s="4">
        <v>35.950000000000003</v>
      </c>
      <c r="M153" s="4">
        <v>35.950000000000003</v>
      </c>
      <c r="N153" s="4">
        <v>35.950000000000003</v>
      </c>
      <c r="O153" s="4">
        <v>35.950000000000003</v>
      </c>
      <c r="P153" s="4">
        <v>35.950000000000003</v>
      </c>
      <c r="Q153" s="4">
        <v>35.950000000000003</v>
      </c>
      <c r="R153" s="4">
        <v>35.950000000000003</v>
      </c>
      <c r="S153" s="4">
        <v>35.950000000000003</v>
      </c>
    </row>
    <row r="154" spans="1:19" x14ac:dyDescent="0.25">
      <c r="A154" t="s">
        <v>794</v>
      </c>
      <c r="B15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1981 Stefan Bellof - Ralt RT3</v>
      </c>
      <c r="C154">
        <f>COUNTIF(Wishlist!A:A,Table1[[#This Row],[Artículo]])</f>
        <v>0</v>
      </c>
      <c r="D154" t="str">
        <f>_xlfn.XLOOKUP(Table1[[#This Row],[Artículo]],Campeones!A:A,Campeones!B:B,"")</f>
        <v/>
      </c>
      <c r="E154" s="4">
        <v>35.950000000000003</v>
      </c>
      <c r="F154" s="4">
        <v>35.950000000000003</v>
      </c>
      <c r="G154" s="4">
        <v>35.950000000000003</v>
      </c>
      <c r="H154" s="4">
        <v>35.950000000000003</v>
      </c>
      <c r="I154" s="4">
        <v>35.950000000000003</v>
      </c>
      <c r="J154" s="4">
        <v>35.950000000000003</v>
      </c>
      <c r="K154" s="4">
        <v>35.950000000000003</v>
      </c>
      <c r="L154" s="4">
        <v>35.950000000000003</v>
      </c>
      <c r="M154" s="4">
        <v>35.950000000000003</v>
      </c>
      <c r="N154" s="4">
        <v>35.950000000000003</v>
      </c>
      <c r="O154" s="4">
        <v>35.950000000000003</v>
      </c>
      <c r="P154" s="4">
        <v>35.950000000000003</v>
      </c>
      <c r="Q154" s="4">
        <v>35.950000000000003</v>
      </c>
      <c r="R154" s="4">
        <v>35.950000000000003</v>
      </c>
      <c r="S154" s="4">
        <v>35.950000000000003</v>
      </c>
    </row>
    <row r="155" spans="1:19" x14ac:dyDescent="0.25">
      <c r="A155" t="s">
        <v>1149</v>
      </c>
      <c r="B15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2003 Lewis Hamilton - Dallara Mugen F302</v>
      </c>
      <c r="C155">
        <f>COUNTIF(Wishlist!A:A,Table1[[#This Row],[Artículo]])</f>
        <v>0</v>
      </c>
      <c r="D155" t="str">
        <f>_xlfn.XLOOKUP(Table1[[#This Row],[Artículo]],Campeones!A:A,Campeones!B:B,"")</f>
        <v/>
      </c>
      <c r="E155" s="4">
        <v>35.950000000000003</v>
      </c>
      <c r="F155" s="4">
        <v>35.950000000000003</v>
      </c>
      <c r="G155" s="4">
        <v>35.950000000000003</v>
      </c>
      <c r="H155" s="4">
        <v>35.950000000000003</v>
      </c>
      <c r="I155" s="4">
        <v>35.950000000000003</v>
      </c>
      <c r="J155" s="4">
        <v>35.950000000000003</v>
      </c>
      <c r="K155" s="4">
        <v>35.950000000000003</v>
      </c>
      <c r="L155" s="4">
        <v>35.950000000000003</v>
      </c>
      <c r="M155" s="4">
        <v>35.950000000000003</v>
      </c>
      <c r="N155" s="4">
        <v>35.950000000000003</v>
      </c>
      <c r="O155" s="4">
        <v>35.950000000000003</v>
      </c>
      <c r="P155" s="4">
        <v>35.950000000000003</v>
      </c>
      <c r="Q155" s="4">
        <v>35.950000000000003</v>
      </c>
      <c r="R155" s="4">
        <v>35.950000000000003</v>
      </c>
      <c r="S155" s="4">
        <v>35.950000000000003</v>
      </c>
    </row>
    <row r="156" spans="1:19" x14ac:dyDescent="0.25">
      <c r="A156" t="s">
        <v>1182</v>
      </c>
      <c r="B15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2004 Lewis Hamilton - Dallara Mercedes F302</v>
      </c>
      <c r="C156">
        <f>COUNTIF(Wishlist!A:A,Table1[[#This Row],[Artículo]])</f>
        <v>0</v>
      </c>
      <c r="D156" t="str">
        <f>_xlfn.XLOOKUP(Table1[[#This Row],[Artículo]],Campeones!A:A,Campeones!B:B,"")</f>
        <v/>
      </c>
      <c r="E156" s="4">
        <v>35.950000000000003</v>
      </c>
      <c r="F156" s="4">
        <v>35.950000000000003</v>
      </c>
      <c r="G156" s="4">
        <v>35.950000000000003</v>
      </c>
      <c r="H156" s="4">
        <v>35.950000000000003</v>
      </c>
      <c r="I156" s="4">
        <v>35.950000000000003</v>
      </c>
      <c r="J156" s="4">
        <v>35.950000000000003</v>
      </c>
      <c r="K156" s="4">
        <v>35.950000000000003</v>
      </c>
      <c r="L156" s="4">
        <v>35.950000000000003</v>
      </c>
      <c r="M156" s="4">
        <v>35.950000000000003</v>
      </c>
      <c r="N156" s="4">
        <v>35.950000000000003</v>
      </c>
      <c r="O156" s="4">
        <v>35.950000000000003</v>
      </c>
      <c r="P156" s="4">
        <v>35.950000000000003</v>
      </c>
      <c r="Q156" s="4">
        <v>35.950000000000003</v>
      </c>
      <c r="R156" s="4">
        <v>35.950000000000003</v>
      </c>
      <c r="S156" s="4">
        <v>35.950000000000003</v>
      </c>
    </row>
    <row r="157" spans="1:19" x14ac:dyDescent="0.25">
      <c r="A157" t="s">
        <v>1223</v>
      </c>
      <c r="B15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2009 Giancarlo Fisichella - Ferrari F60</v>
      </c>
      <c r="C157">
        <f>COUNTIF(Wishlist!A:A,Table1[[#This Row],[Artículo]])</f>
        <v>1</v>
      </c>
      <c r="D157" t="str">
        <f>_xlfn.XLOOKUP(Table1[[#This Row],[Artículo]],Campeones!A:A,Campeones!B:B,"")</f>
        <v/>
      </c>
      <c r="E157" s="4">
        <v>35.950000000000003</v>
      </c>
      <c r="F157" s="4">
        <v>35.950000000000003</v>
      </c>
      <c r="G157" s="4">
        <v>35.950000000000003</v>
      </c>
      <c r="H157" s="4">
        <v>35.950000000000003</v>
      </c>
      <c r="I157" s="4">
        <v>35.950000000000003</v>
      </c>
      <c r="J157" s="4">
        <v>35.950000000000003</v>
      </c>
      <c r="K157" s="4">
        <v>35.950000000000003</v>
      </c>
      <c r="L157" s="4">
        <v>35.950000000000003</v>
      </c>
      <c r="M157" s="4">
        <v>35.950000000000003</v>
      </c>
      <c r="N157" s="4">
        <v>35.950000000000003</v>
      </c>
      <c r="O157" s="4">
        <v>35.950000000000003</v>
      </c>
      <c r="P157" s="4">
        <v>35.950000000000003</v>
      </c>
      <c r="Q157" s="4">
        <v>35.950000000000003</v>
      </c>
      <c r="R157" s="4">
        <v>35.950000000000003</v>
      </c>
      <c r="S157" s="4">
        <v>35.950000000000003</v>
      </c>
    </row>
    <row r="158" spans="1:19" x14ac:dyDescent="0.25">
      <c r="A158" t="s">
        <v>1234</v>
      </c>
      <c r="B15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2010 Nico Hülkenberg - Williams FW32</v>
      </c>
      <c r="C158">
        <f>COUNTIF(Wishlist!A:A,Table1[[#This Row],[Artículo]])</f>
        <v>0</v>
      </c>
      <c r="D158" t="str">
        <f>_xlfn.XLOOKUP(Table1[[#This Row],[Artículo]],Campeones!A:A,Campeones!B:B,"")</f>
        <v/>
      </c>
      <c r="E158" s="4">
        <v>35.950000000000003</v>
      </c>
      <c r="F158" s="4">
        <v>35.950000000000003</v>
      </c>
      <c r="G158" s="4">
        <v>35.950000000000003</v>
      </c>
      <c r="H158" s="4">
        <v>35.950000000000003</v>
      </c>
      <c r="I158" s="4">
        <v>35.950000000000003</v>
      </c>
      <c r="J158" s="4">
        <v>35.950000000000003</v>
      </c>
      <c r="K158" s="4">
        <v>35.950000000000003</v>
      </c>
      <c r="L158" s="4">
        <v>35.950000000000003</v>
      </c>
      <c r="M158" s="4">
        <v>35.950000000000003</v>
      </c>
      <c r="N158" s="4">
        <v>35.950000000000003</v>
      </c>
      <c r="O158" s="4">
        <v>35.950000000000003</v>
      </c>
      <c r="P158" s="4">
        <v>35.950000000000003</v>
      </c>
      <c r="Q158" s="4">
        <v>35.950000000000003</v>
      </c>
      <c r="R158" s="4">
        <v>35.950000000000003</v>
      </c>
      <c r="S158" s="4">
        <v>35.950000000000003</v>
      </c>
    </row>
    <row r="159" spans="1:19" x14ac:dyDescent="0.25">
      <c r="A159" t="s">
        <v>1322</v>
      </c>
      <c r="B15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2018 Bernd Mayländer - Mercedes-Benz AMG GT-R Safety Car</v>
      </c>
      <c r="C159">
        <f>COUNTIF(Wishlist!A:A,Table1[[#This Row],[Artículo]])</f>
        <v>0</v>
      </c>
      <c r="D159" t="str">
        <f>_xlfn.XLOOKUP(Table1[[#This Row],[Artículo]],Campeones!A:A,Campeones!B:B,"")</f>
        <v/>
      </c>
      <c r="E159" s="4">
        <v>35.950000000000003</v>
      </c>
      <c r="F159" s="4">
        <v>35.950000000000003</v>
      </c>
      <c r="G159" s="4">
        <v>35.950000000000003</v>
      </c>
      <c r="H159" s="4">
        <v>35.950000000000003</v>
      </c>
      <c r="I159" s="4">
        <v>35.950000000000003</v>
      </c>
      <c r="J159" s="4">
        <v>35.950000000000003</v>
      </c>
      <c r="K159" s="4">
        <v>35.950000000000003</v>
      </c>
      <c r="L159" s="4">
        <v>35.950000000000003</v>
      </c>
      <c r="M159" s="4">
        <v>35.950000000000003</v>
      </c>
      <c r="N159" s="4">
        <v>35.950000000000003</v>
      </c>
      <c r="O159" s="4">
        <v>35.950000000000003</v>
      </c>
      <c r="P159" s="4">
        <v>35.950000000000003</v>
      </c>
      <c r="Q159" s="4">
        <v>35.950000000000003</v>
      </c>
      <c r="R159" s="4">
        <v>35.950000000000003</v>
      </c>
      <c r="S159" s="4">
        <v>35.950000000000003</v>
      </c>
    </row>
    <row r="160" spans="1:19" x14ac:dyDescent="0.25">
      <c r="A160" t="s">
        <v>1370</v>
      </c>
      <c r="B16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2019 Richard Verschoor - Dallara F3</v>
      </c>
      <c r="C160">
        <f>COUNTIF(Wishlist!A:A,Table1[[#This Row],[Artículo]])</f>
        <v>0</v>
      </c>
      <c r="D160" t="str">
        <f>_xlfn.XLOOKUP(Table1[[#This Row],[Artículo]],Campeones!A:A,Campeones!B:B,"")</f>
        <v/>
      </c>
      <c r="E160" s="4">
        <v>35.950000000000003</v>
      </c>
      <c r="F160" s="4">
        <v>35.950000000000003</v>
      </c>
      <c r="G160" s="4">
        <v>35.950000000000003</v>
      </c>
      <c r="H160" s="4">
        <v>35.950000000000003</v>
      </c>
      <c r="I160" s="4">
        <v>35.950000000000003</v>
      </c>
      <c r="J160" s="4">
        <v>35.950000000000003</v>
      </c>
      <c r="K160" s="4">
        <v>35.950000000000003</v>
      </c>
      <c r="L160" s="4">
        <v>35.950000000000003</v>
      </c>
      <c r="M160" s="4">
        <v>35.950000000000003</v>
      </c>
      <c r="N160" s="4">
        <v>35.950000000000003</v>
      </c>
      <c r="O160" s="4">
        <v>35.950000000000003</v>
      </c>
      <c r="P160" s="4">
        <v>35.950000000000003</v>
      </c>
      <c r="Q160" s="4">
        <v>35.950000000000003</v>
      </c>
      <c r="R160" s="4">
        <v>35.950000000000003</v>
      </c>
      <c r="S160" s="4">
        <v>35.950000000000003</v>
      </c>
    </row>
    <row r="161" spans="1:19" x14ac:dyDescent="0.25">
      <c r="A161" t="s">
        <v>1374</v>
      </c>
      <c r="B16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2019 Robert Schwarzman - Dallara F3</v>
      </c>
      <c r="C161">
        <f>COUNTIF(Wishlist!A:A,Table1[[#This Row],[Artículo]])</f>
        <v>0</v>
      </c>
      <c r="D161" t="str">
        <f>_xlfn.XLOOKUP(Table1[[#This Row],[Artículo]],Campeones!A:A,Campeones!B:B,"")</f>
        <v/>
      </c>
      <c r="E161" s="4">
        <v>35.950000000000003</v>
      </c>
      <c r="F161" s="4">
        <v>35.950000000000003</v>
      </c>
      <c r="G161" s="4">
        <v>35.950000000000003</v>
      </c>
      <c r="H161" s="4">
        <v>35.950000000000003</v>
      </c>
      <c r="I161" s="4">
        <v>35.950000000000003</v>
      </c>
      <c r="J161" s="4">
        <v>35.950000000000003</v>
      </c>
      <c r="K161" s="4">
        <v>35.950000000000003</v>
      </c>
      <c r="L161" s="4">
        <v>35.950000000000003</v>
      </c>
      <c r="M161" s="4">
        <v>35.950000000000003</v>
      </c>
      <c r="N161" s="4">
        <v>35.950000000000003</v>
      </c>
      <c r="O161" s="4">
        <v>35.950000000000003</v>
      </c>
      <c r="P161" s="4">
        <v>35.950000000000003</v>
      </c>
      <c r="Q161" s="4">
        <v>35.950000000000003</v>
      </c>
      <c r="R161" s="4">
        <v>35.950000000000003</v>
      </c>
      <c r="S161" s="4">
        <v>35.950000000000003</v>
      </c>
    </row>
    <row r="162" spans="1:19" x14ac:dyDescent="0.25">
      <c r="A162" t="s">
        <v>1378</v>
      </c>
      <c r="B16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2019 Sophia Flörsch - Dallara F3</v>
      </c>
      <c r="C162">
        <f>COUNTIF(Wishlist!A:A,Table1[[#This Row],[Artículo]])</f>
        <v>0</v>
      </c>
      <c r="D162" t="str">
        <f>_xlfn.XLOOKUP(Table1[[#This Row],[Artículo]],Campeones!A:A,Campeones!B:B,"")</f>
        <v/>
      </c>
      <c r="E162" s="4">
        <v>35.950000000000003</v>
      </c>
      <c r="F162" s="4">
        <v>35.950000000000003</v>
      </c>
      <c r="G162" s="4">
        <v>35.950000000000003</v>
      </c>
      <c r="H162" s="4">
        <v>35.950000000000003</v>
      </c>
      <c r="I162" s="4">
        <v>35.950000000000003</v>
      </c>
      <c r="J162" s="4">
        <v>35.950000000000003</v>
      </c>
      <c r="K162" s="4">
        <v>35.950000000000003</v>
      </c>
      <c r="L162" s="4">
        <v>35.950000000000003</v>
      </c>
      <c r="M162" s="4">
        <v>35.950000000000003</v>
      </c>
      <c r="N162" s="4">
        <v>35.950000000000003</v>
      </c>
      <c r="O162" s="4">
        <v>35.950000000000003</v>
      </c>
      <c r="P162" s="4">
        <v>35.950000000000003</v>
      </c>
      <c r="Q162" s="4">
        <v>35.950000000000003</v>
      </c>
      <c r="R162" s="4">
        <v>35.950000000000003</v>
      </c>
      <c r="S162" s="4">
        <v>35.950000000000003</v>
      </c>
    </row>
    <row r="163" spans="1:19" x14ac:dyDescent="0.25">
      <c r="A163" t="s">
        <v>1412</v>
      </c>
      <c r="B16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Oscar Piastri - Dallara G319</v>
      </c>
      <c r="C163">
        <f>COUNTIF(Wishlist!A:A,Table1[[#This Row],[Artículo]])</f>
        <v>0</v>
      </c>
      <c r="D163" t="str">
        <f>_xlfn.XLOOKUP(Table1[[#This Row],[Artículo]],Campeones!A:A,Campeones!B:B,"")</f>
        <v/>
      </c>
      <c r="E163" s="4">
        <v>35.950000000000003</v>
      </c>
      <c r="F163" s="4">
        <v>35.950000000000003</v>
      </c>
      <c r="G163" s="4">
        <v>35.950000000000003</v>
      </c>
      <c r="H163" s="4">
        <v>35.950000000000003</v>
      </c>
      <c r="I163" s="4">
        <v>35.950000000000003</v>
      </c>
      <c r="J163" s="4">
        <v>35.950000000000003</v>
      </c>
      <c r="K163" s="4">
        <v>35.950000000000003</v>
      </c>
      <c r="L163" s="4">
        <v>35.950000000000003</v>
      </c>
      <c r="M163" s="4">
        <v>35.950000000000003</v>
      </c>
      <c r="N163" s="4">
        <v>35.950000000000003</v>
      </c>
      <c r="O163" s="4">
        <v>35.950000000000003</v>
      </c>
      <c r="P163" s="4">
        <v>35.950000000000003</v>
      </c>
      <c r="Q163" s="4">
        <v>35.950000000000003</v>
      </c>
      <c r="R163" s="4">
        <v>35.950000000000003</v>
      </c>
      <c r="S163" s="4">
        <v>35.950000000000003</v>
      </c>
    </row>
    <row r="164" spans="1:19" x14ac:dyDescent="0.25">
      <c r="A164" t="s">
        <v>1416</v>
      </c>
      <c r="B16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Sophia Flörsch - Dallara F3</v>
      </c>
      <c r="C164">
        <f>COUNTIF(Wishlist!A:A,Table1[[#This Row],[Artículo]])</f>
        <v>0</v>
      </c>
      <c r="D164" t="str">
        <f>_xlfn.XLOOKUP(Table1[[#This Row],[Artículo]],Campeones!A:A,Campeones!B:B,"")</f>
        <v/>
      </c>
      <c r="E164" s="4">
        <v>35.950000000000003</v>
      </c>
      <c r="F164" s="4">
        <v>35.950000000000003</v>
      </c>
      <c r="G164" s="4">
        <v>35.950000000000003</v>
      </c>
      <c r="H164" s="4">
        <v>35.950000000000003</v>
      </c>
      <c r="I164" s="4">
        <v>35.950000000000003</v>
      </c>
      <c r="J164" s="4">
        <v>35.950000000000003</v>
      </c>
      <c r="K164" s="4">
        <v>35.950000000000003</v>
      </c>
      <c r="L164" s="4">
        <v>35.950000000000003</v>
      </c>
      <c r="M164" s="4">
        <v>35.950000000000003</v>
      </c>
      <c r="N164" s="4">
        <v>35.950000000000003</v>
      </c>
      <c r="O164" s="4">
        <v>35.950000000000003</v>
      </c>
      <c r="P164" s="4">
        <v>35.950000000000003</v>
      </c>
      <c r="Q164" s="4">
        <v>35.950000000000003</v>
      </c>
      <c r="R164" s="4">
        <v>35.950000000000003</v>
      </c>
      <c r="S164" s="4">
        <v>35.950000000000003</v>
      </c>
    </row>
    <row r="165" spans="1:19" x14ac:dyDescent="0.25">
      <c r="A165" t="s">
        <v>256</v>
      </c>
      <c r="B16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1951 José Froilán González - Ferrari 375</v>
      </c>
      <c r="C165">
        <f>COUNTIF(Wishlist!A:A,Table1[[#This Row],[Artículo]])</f>
        <v>0</v>
      </c>
      <c r="D165" t="str">
        <f>_xlfn.XLOOKUP(Table1[[#This Row],[Artículo]],Campeones!A:A,Campeones!B:B,"")</f>
        <v/>
      </c>
      <c r="E165" s="4">
        <v>40.450000000000003</v>
      </c>
      <c r="F165" s="4">
        <v>40.450000000000003</v>
      </c>
      <c r="G165" s="4">
        <v>40.450000000000003</v>
      </c>
      <c r="H165" s="4">
        <v>40.450000000000003</v>
      </c>
      <c r="I165" s="4">
        <v>40.450000000000003</v>
      </c>
      <c r="J165" s="4">
        <v>40.450000000000003</v>
      </c>
      <c r="K165" s="4">
        <v>40.450000000000003</v>
      </c>
      <c r="L165" s="4">
        <v>40.450000000000003</v>
      </c>
      <c r="M165" s="4">
        <v>40.450000000000003</v>
      </c>
      <c r="N165" s="4">
        <v>40.450000000000003</v>
      </c>
      <c r="O165" s="4">
        <v>40.450000000000003</v>
      </c>
      <c r="P165" s="4">
        <v>40.450000000000003</v>
      </c>
      <c r="Q165" s="4">
        <v>40.450000000000003</v>
      </c>
      <c r="R165" s="4">
        <v>40.450000000000003</v>
      </c>
      <c r="S165" s="4">
        <v>40.450000000000003</v>
      </c>
    </row>
    <row r="166" spans="1:19" x14ac:dyDescent="0.25">
      <c r="A166" t="s">
        <v>804</v>
      </c>
      <c r="B16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1981 Gilles Villeneuve - Ferrari 126CK</v>
      </c>
      <c r="C166">
        <f>COUNTIF(Wishlist!A:A,Table1[[#This Row],[Artículo]])</f>
        <v>0</v>
      </c>
      <c r="D166" t="str">
        <f>_xlfn.XLOOKUP(Table1[[#This Row],[Artículo]],Campeones!A:A,Campeones!B:B,"")</f>
        <v/>
      </c>
      <c r="E166" s="4">
        <v>40.450000000000003</v>
      </c>
      <c r="F166" s="4">
        <v>40.450000000000003</v>
      </c>
      <c r="G166" s="4">
        <v>40.450000000000003</v>
      </c>
      <c r="H166" s="4">
        <v>40.450000000000003</v>
      </c>
      <c r="I166" s="4">
        <v>40.450000000000003</v>
      </c>
      <c r="J166" s="4">
        <v>40.450000000000003</v>
      </c>
      <c r="K166" s="4">
        <v>40.450000000000003</v>
      </c>
      <c r="L166" s="4">
        <v>40.450000000000003</v>
      </c>
      <c r="M166" s="4">
        <v>40.450000000000003</v>
      </c>
      <c r="N166" s="4">
        <v>40.450000000000003</v>
      </c>
      <c r="O166" s="4">
        <v>40.450000000000003</v>
      </c>
      <c r="P166" s="4">
        <v>40.450000000000003</v>
      </c>
      <c r="Q166" s="4">
        <v>40.450000000000003</v>
      </c>
      <c r="R166" s="4">
        <v>40.450000000000003</v>
      </c>
      <c r="S166" s="4">
        <v>40.450000000000003</v>
      </c>
    </row>
    <row r="167" spans="1:19" x14ac:dyDescent="0.25">
      <c r="A167" t="s">
        <v>843</v>
      </c>
      <c r="B16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1982 Gilles Villeneuve - Ferrari 126C2</v>
      </c>
      <c r="C167">
        <f>COUNTIF(Wishlist!A:A,Table1[[#This Row],[Artículo]])</f>
        <v>0</v>
      </c>
      <c r="D167" t="str">
        <f>_xlfn.XLOOKUP(Table1[[#This Row],[Artículo]],Campeones!A:A,Campeones!B:B,"")</f>
        <v/>
      </c>
      <c r="E167" s="4">
        <v>40.450000000000003</v>
      </c>
      <c r="F167" s="4">
        <v>40.450000000000003</v>
      </c>
      <c r="G167" s="4">
        <v>40.450000000000003</v>
      </c>
      <c r="H167" s="4">
        <v>40.450000000000003</v>
      </c>
      <c r="I167" s="4">
        <v>40.450000000000003</v>
      </c>
      <c r="J167" s="4">
        <v>40.450000000000003</v>
      </c>
      <c r="K167" s="4">
        <v>40.450000000000003</v>
      </c>
      <c r="L167" s="4">
        <v>40.450000000000003</v>
      </c>
      <c r="M167" s="4">
        <v>40.450000000000003</v>
      </c>
      <c r="N167" s="4">
        <v>40.450000000000003</v>
      </c>
      <c r="O167" s="4">
        <v>40.450000000000003</v>
      </c>
      <c r="P167" s="4">
        <v>40.450000000000003</v>
      </c>
      <c r="Q167" s="4">
        <v>40.450000000000003</v>
      </c>
      <c r="R167" s="4">
        <v>40.450000000000003</v>
      </c>
      <c r="S167" s="4">
        <v>40.450000000000003</v>
      </c>
    </row>
    <row r="168" spans="1:19" x14ac:dyDescent="0.25">
      <c r="A168" t="s">
        <v>840</v>
      </c>
      <c r="B16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1982 Gilles Villeneuve - Ferrari 126C2</v>
      </c>
      <c r="C168">
        <f>COUNTIF(Wishlist!A:A,Table1[[#This Row],[Artículo]])</f>
        <v>0</v>
      </c>
      <c r="D168" t="str">
        <f>_xlfn.XLOOKUP(Table1[[#This Row],[Artículo]],Campeones!A:A,Campeones!B:B,"")</f>
        <v/>
      </c>
      <c r="E168" s="4">
        <v>40.450000000000003</v>
      </c>
      <c r="F168" s="4">
        <v>40.450000000000003</v>
      </c>
      <c r="G168" s="4">
        <v>40.450000000000003</v>
      </c>
      <c r="H168" s="4">
        <v>40.450000000000003</v>
      </c>
      <c r="I168" s="4">
        <v>40.450000000000003</v>
      </c>
      <c r="J168" s="4">
        <v>40.450000000000003</v>
      </c>
      <c r="K168" s="4">
        <v>40.450000000000003</v>
      </c>
      <c r="L168" s="4">
        <v>40.450000000000003</v>
      </c>
      <c r="M168" s="4">
        <v>40.450000000000003</v>
      </c>
      <c r="N168" s="4">
        <v>40.450000000000003</v>
      </c>
      <c r="O168" s="4">
        <v>40.450000000000003</v>
      </c>
      <c r="P168" s="4">
        <v>40.450000000000003</v>
      </c>
      <c r="Q168" s="4">
        <v>40.450000000000003</v>
      </c>
      <c r="R168" s="4">
        <v>40.450000000000003</v>
      </c>
      <c r="S168" s="4">
        <v>40.450000000000003</v>
      </c>
    </row>
    <row r="169" spans="1:19" x14ac:dyDescent="0.25">
      <c r="A169" t="s">
        <v>1421</v>
      </c>
      <c r="B16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Valtteri Bottas - Mercedes-AMG F1 W11 EQ Performance</v>
      </c>
      <c r="C169">
        <f>COUNTIF(Wishlist!A:A,Table1[[#This Row],[Artículo]])</f>
        <v>0</v>
      </c>
      <c r="D169" t="str">
        <f>_xlfn.XLOOKUP(Table1[[#This Row],[Artículo]],Campeones!A:A,Campeones!B:B,"")</f>
        <v/>
      </c>
      <c r="E169" s="4">
        <v>40.450000000000003</v>
      </c>
      <c r="F169" s="4">
        <v>40.450000000000003</v>
      </c>
      <c r="G169" s="4">
        <v>40.450000000000003</v>
      </c>
      <c r="H169" s="4">
        <v>40.450000000000003</v>
      </c>
      <c r="I169" s="4">
        <v>40.450000000000003</v>
      </c>
      <c r="J169" s="4">
        <v>40.450000000000003</v>
      </c>
      <c r="K169" s="4">
        <v>40.450000000000003</v>
      </c>
      <c r="L169" s="4">
        <v>40.450000000000003</v>
      </c>
      <c r="M169" s="4">
        <v>40.450000000000003</v>
      </c>
      <c r="N169" s="4">
        <v>40.450000000000003</v>
      </c>
      <c r="O169" s="4">
        <v>40.450000000000003</v>
      </c>
      <c r="P169" s="4">
        <v>40.450000000000003</v>
      </c>
      <c r="Q169" s="4">
        <v>40.450000000000003</v>
      </c>
      <c r="R169" s="4">
        <v>40.450000000000003</v>
      </c>
      <c r="S169" s="4">
        <v>40.450000000000003</v>
      </c>
    </row>
    <row r="170" spans="1:19" x14ac:dyDescent="0.25">
      <c r="A170" t="s">
        <v>666</v>
      </c>
      <c r="B17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1976 Hans-Joachim Stuck, Thierry Boutsen, Bob Wollek - March 761</v>
      </c>
      <c r="C170">
        <f>COUNTIF(Wishlist!A:A,Table1[[#This Row],[Artículo]])</f>
        <v>0</v>
      </c>
      <c r="D170" t="str">
        <f>_xlfn.XLOOKUP(Table1[[#This Row],[Artículo]],Campeones!A:A,Campeones!B:B,"")</f>
        <v/>
      </c>
      <c r="E170" s="4">
        <v>44.96</v>
      </c>
      <c r="F170" s="4">
        <v>44.96</v>
      </c>
      <c r="G170" s="4">
        <v>44.96</v>
      </c>
      <c r="H170" s="4">
        <v>44.96</v>
      </c>
      <c r="I170" s="4">
        <v>44.96</v>
      </c>
      <c r="J170" s="4">
        <v>44.96</v>
      </c>
      <c r="K170" s="4">
        <v>44.96</v>
      </c>
      <c r="L170" s="4">
        <v>44.96</v>
      </c>
      <c r="M170" s="4">
        <v>44.96</v>
      </c>
      <c r="N170" s="4">
        <v>44.96</v>
      </c>
      <c r="O170" s="4">
        <v>44.96</v>
      </c>
      <c r="P170" s="4">
        <v>44.96</v>
      </c>
      <c r="Q170" s="4">
        <v>44.96</v>
      </c>
      <c r="R170" s="4">
        <v>44.96</v>
      </c>
      <c r="S170" s="4">
        <v>44.96</v>
      </c>
    </row>
    <row r="171" spans="1:19" x14ac:dyDescent="0.25">
      <c r="A171" t="s">
        <v>672</v>
      </c>
      <c r="B17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1976 Lella Lombardi - March 761</v>
      </c>
      <c r="C171">
        <f>COUNTIF(Wishlist!A:A,Table1[[#This Row],[Artículo]])</f>
        <v>0</v>
      </c>
      <c r="D171" t="str">
        <f>_xlfn.XLOOKUP(Table1[[#This Row],[Artículo]],Campeones!A:A,Campeones!B:B,"")</f>
        <v/>
      </c>
      <c r="E171" s="4">
        <v>44.96</v>
      </c>
      <c r="F171" s="4">
        <v>44.96</v>
      </c>
      <c r="G171" s="4">
        <v>44.96</v>
      </c>
      <c r="H171" s="4">
        <v>44.96</v>
      </c>
      <c r="I171" s="4">
        <v>44.96</v>
      </c>
      <c r="J171" s="4">
        <v>44.96</v>
      </c>
      <c r="K171" s="4">
        <v>44.96</v>
      </c>
      <c r="L171" s="4">
        <v>44.96</v>
      </c>
      <c r="M171" s="4">
        <v>44.96</v>
      </c>
      <c r="N171" s="4">
        <v>44.96</v>
      </c>
      <c r="O171" s="4">
        <v>44.96</v>
      </c>
      <c r="P171" s="4">
        <v>44.96</v>
      </c>
      <c r="Q171" s="4">
        <v>44.96</v>
      </c>
      <c r="R171" s="4">
        <v>44.96</v>
      </c>
      <c r="S171" s="4">
        <v>44.96</v>
      </c>
    </row>
    <row r="172" spans="1:19" x14ac:dyDescent="0.25">
      <c r="A172" t="s">
        <v>678</v>
      </c>
      <c r="B17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1976 Ronnie Peterson - March 761</v>
      </c>
      <c r="C172">
        <f>COUNTIF(Wishlist!A:A,Table1[[#This Row],[Artículo]])</f>
        <v>0</v>
      </c>
      <c r="D172" t="str">
        <f>_xlfn.XLOOKUP(Table1[[#This Row],[Artículo]],Campeones!A:A,Campeones!B:B,"")</f>
        <v/>
      </c>
      <c r="E172" s="4">
        <v>44.96</v>
      </c>
      <c r="F172" s="4">
        <v>44.96</v>
      </c>
      <c r="G172" s="4">
        <v>44.96</v>
      </c>
      <c r="H172" s="4">
        <v>44.96</v>
      </c>
      <c r="I172" s="4">
        <v>44.96</v>
      </c>
      <c r="J172" s="4">
        <v>44.96</v>
      </c>
      <c r="K172" s="4">
        <v>44.96</v>
      </c>
      <c r="L172" s="4">
        <v>44.96</v>
      </c>
      <c r="M172" s="4">
        <v>44.96</v>
      </c>
      <c r="N172" s="4">
        <v>44.96</v>
      </c>
      <c r="O172" s="4">
        <v>44.96</v>
      </c>
      <c r="P172" s="4">
        <v>44.96</v>
      </c>
      <c r="Q172" s="4">
        <v>44.96</v>
      </c>
      <c r="R172" s="4">
        <v>44.96</v>
      </c>
      <c r="S172" s="4">
        <v>44.96</v>
      </c>
    </row>
    <row r="173" spans="1:19" x14ac:dyDescent="0.25">
      <c r="A173" t="s">
        <v>681</v>
      </c>
      <c r="B17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1976 Vittorio Brambilla - March 761</v>
      </c>
      <c r="C173">
        <f>COUNTIF(Wishlist!A:A,Table1[[#This Row],[Artículo]])</f>
        <v>0</v>
      </c>
      <c r="D173" t="str">
        <f>_xlfn.XLOOKUP(Table1[[#This Row],[Artículo]],Campeones!A:A,Campeones!B:B,"")</f>
        <v/>
      </c>
      <c r="E173" s="4">
        <v>44.96</v>
      </c>
      <c r="F173" s="4">
        <v>44.96</v>
      </c>
      <c r="G173" s="4">
        <v>44.96</v>
      </c>
      <c r="H173" s="4"/>
      <c r="I173" s="4"/>
      <c r="J173" s="4">
        <v>44.96</v>
      </c>
      <c r="K173" s="4">
        <v>44.96</v>
      </c>
      <c r="L173" s="4">
        <v>44.96</v>
      </c>
      <c r="M173" s="4">
        <v>44.96</v>
      </c>
      <c r="N173" s="4">
        <v>44.96</v>
      </c>
      <c r="O173" s="4">
        <v>44.96</v>
      </c>
      <c r="P173" s="4">
        <v>44.96</v>
      </c>
      <c r="Q173" s="4">
        <v>44.96</v>
      </c>
      <c r="R173" s="4">
        <v>44.96</v>
      </c>
      <c r="S173" s="4">
        <v>44.96</v>
      </c>
    </row>
    <row r="174" spans="1:19" x14ac:dyDescent="0.25">
      <c r="A174" t="s">
        <v>696</v>
      </c>
      <c r="B17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1977 Gilles Villeneuve - Ferrari 312T2</v>
      </c>
      <c r="C174">
        <f>COUNTIF(Wishlist!A:A,Table1[[#This Row],[Artículo]])</f>
        <v>0</v>
      </c>
      <c r="D174" t="str">
        <f>_xlfn.XLOOKUP(Table1[[#This Row],[Artículo]],Campeones!A:A,Campeones!B:B,"")</f>
        <v/>
      </c>
      <c r="E174" s="4">
        <v>44.96</v>
      </c>
      <c r="F174" s="4">
        <v>44.96</v>
      </c>
      <c r="G174" s="4">
        <v>44.96</v>
      </c>
      <c r="H174" s="4">
        <v>44.96</v>
      </c>
      <c r="I174" s="4">
        <v>44.96</v>
      </c>
      <c r="J174" s="4">
        <v>44.96</v>
      </c>
      <c r="K174" s="4">
        <v>44.96</v>
      </c>
      <c r="L174" s="4">
        <v>44.96</v>
      </c>
      <c r="M174" s="4">
        <v>44.96</v>
      </c>
      <c r="N174" s="4">
        <v>44.96</v>
      </c>
      <c r="O174" s="4">
        <v>44.96</v>
      </c>
      <c r="P174" s="4">
        <v>44.96</v>
      </c>
      <c r="Q174" s="4">
        <v>44.96</v>
      </c>
      <c r="R174" s="4">
        <v>44.96</v>
      </c>
      <c r="S174" s="4">
        <v>44.96</v>
      </c>
    </row>
    <row r="175" spans="1:19" x14ac:dyDescent="0.25">
      <c r="A175" t="s">
        <v>757</v>
      </c>
      <c r="B17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1979 Gilles Villeneuve - Ferrari 312T4</v>
      </c>
      <c r="C175">
        <f>COUNTIF(Wishlist!A:A,Table1[[#This Row],[Artículo]])</f>
        <v>0</v>
      </c>
      <c r="D175" t="str">
        <f>_xlfn.XLOOKUP(Table1[[#This Row],[Artículo]],Campeones!A:A,Campeones!B:B,"")</f>
        <v/>
      </c>
      <c r="E175" s="4">
        <v>44.96</v>
      </c>
      <c r="F175" s="4">
        <v>44.96</v>
      </c>
      <c r="G175" s="4">
        <v>44.96</v>
      </c>
      <c r="H175" s="4">
        <v>44.96</v>
      </c>
      <c r="I175" s="4">
        <v>44.96</v>
      </c>
      <c r="J175" s="4">
        <v>44.96</v>
      </c>
      <c r="K175" s="4">
        <v>44.96</v>
      </c>
      <c r="L175" s="4">
        <v>44.96</v>
      </c>
      <c r="M175" s="4">
        <v>44.96</v>
      </c>
      <c r="N175" s="4">
        <v>44.96</v>
      </c>
      <c r="O175" s="4">
        <v>44.96</v>
      </c>
      <c r="P175" s="4">
        <v>44.96</v>
      </c>
      <c r="Q175" s="4">
        <v>44.96</v>
      </c>
      <c r="R175" s="4">
        <v>44.96</v>
      </c>
      <c r="S175" s="4">
        <v>44.96</v>
      </c>
    </row>
    <row r="176" spans="1:19" x14ac:dyDescent="0.25">
      <c r="A176" t="s">
        <v>772</v>
      </c>
      <c r="B17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1980 Jody Scheckter - Ferrari 312T5</v>
      </c>
      <c r="C176">
        <f>COUNTIF(Wishlist!A:A,Table1[[#This Row],[Artículo]])</f>
        <v>0</v>
      </c>
      <c r="D176" t="str">
        <f>_xlfn.XLOOKUP(Table1[[#This Row],[Artículo]],Campeones!A:A,Campeones!B:B,"")</f>
        <v/>
      </c>
      <c r="E176" s="4">
        <v>44.96</v>
      </c>
      <c r="F176" s="4">
        <v>44.96</v>
      </c>
      <c r="G176" s="4">
        <v>44.96</v>
      </c>
      <c r="H176" s="4">
        <v>44.96</v>
      </c>
      <c r="I176" s="4">
        <v>44.96</v>
      </c>
      <c r="J176" s="4">
        <v>44.96</v>
      </c>
      <c r="K176" s="4">
        <v>44.96</v>
      </c>
      <c r="L176" s="4">
        <v>44.96</v>
      </c>
      <c r="M176" s="4">
        <v>44.96</v>
      </c>
      <c r="N176" s="4">
        <v>44.96</v>
      </c>
      <c r="O176" s="4">
        <v>44.96</v>
      </c>
      <c r="P176" s="4">
        <v>44.96</v>
      </c>
      <c r="Q176" s="4">
        <v>44.96</v>
      </c>
      <c r="R176" s="4">
        <v>44.96</v>
      </c>
      <c r="S176" s="4">
        <v>44.96</v>
      </c>
    </row>
    <row r="177" spans="1:19" x14ac:dyDescent="0.25">
      <c r="A177" t="s">
        <v>845</v>
      </c>
      <c r="B17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1982 Gilles Villeneuve - Ferrari 126C2</v>
      </c>
      <c r="C177">
        <f>COUNTIF(Wishlist!A:A,Table1[[#This Row],[Artículo]])</f>
        <v>0</v>
      </c>
      <c r="D177" t="str">
        <f>_xlfn.XLOOKUP(Table1[[#This Row],[Artículo]],Campeones!A:A,Campeones!B:B,"")</f>
        <v/>
      </c>
      <c r="E177" s="4">
        <v>44.96</v>
      </c>
      <c r="F177" s="4">
        <v>44.96</v>
      </c>
      <c r="G177" s="4">
        <v>44.96</v>
      </c>
      <c r="H177" s="4">
        <v>44.96</v>
      </c>
      <c r="I177" s="4">
        <v>44.96</v>
      </c>
      <c r="J177" s="4">
        <v>44.96</v>
      </c>
      <c r="K177" s="4">
        <v>44.96</v>
      </c>
      <c r="L177" s="4">
        <v>44.96</v>
      </c>
      <c r="M177" s="4">
        <v>44.96</v>
      </c>
      <c r="N177" s="4">
        <v>44.96</v>
      </c>
      <c r="O177" s="4">
        <v>44.96</v>
      </c>
      <c r="P177" s="4">
        <v>44.96</v>
      </c>
      <c r="Q177" s="4">
        <v>44.96</v>
      </c>
      <c r="R177" s="4">
        <v>44.96</v>
      </c>
      <c r="S177" s="4">
        <v>44.96</v>
      </c>
    </row>
    <row r="178" spans="1:19" x14ac:dyDescent="0.25">
      <c r="A178" t="s">
        <v>1426</v>
      </c>
      <c r="B17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Lance Stroll - Racing Point RP20</v>
      </c>
      <c r="C178">
        <f>COUNTIF(Wishlist!A:A,Table1[[#This Row],[Artículo]])</f>
        <v>0</v>
      </c>
      <c r="D178" t="str">
        <f>_xlfn.XLOOKUP(Table1[[#This Row],[Artículo]],Campeones!A:A,Campeones!B:B,"")</f>
        <v/>
      </c>
      <c r="E178" s="4">
        <v>44.96</v>
      </c>
      <c r="F178" s="4">
        <v>44.96</v>
      </c>
      <c r="G178" s="4">
        <v>44.96</v>
      </c>
      <c r="H178" s="4">
        <v>44.96</v>
      </c>
      <c r="I178" s="4">
        <v>44.96</v>
      </c>
      <c r="J178" s="4">
        <v>44.96</v>
      </c>
      <c r="K178" s="4">
        <v>44.96</v>
      </c>
      <c r="L178" s="4">
        <v>44.96</v>
      </c>
      <c r="M178" s="4">
        <v>44.96</v>
      </c>
      <c r="N178" s="4">
        <v>44.96</v>
      </c>
      <c r="O178" s="4">
        <v>44.96</v>
      </c>
      <c r="P178" s="4">
        <v>44.96</v>
      </c>
      <c r="Q178" s="4">
        <v>44.96</v>
      </c>
      <c r="R178" s="4">
        <v>44.96</v>
      </c>
      <c r="S178" s="4">
        <v>44.96</v>
      </c>
    </row>
    <row r="179" spans="1:19" x14ac:dyDescent="0.25">
      <c r="A179" t="s">
        <v>991</v>
      </c>
      <c r="B17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1991 Michael Schumacher - Jordan 191</v>
      </c>
      <c r="C179">
        <f>COUNTIF(Wishlist!A:A,Table1[[#This Row],[Artículo]])</f>
        <v>1</v>
      </c>
      <c r="D179" t="str">
        <f>_xlfn.XLOOKUP(Table1[[#This Row],[Artículo]],Campeones!A:A,Campeones!B:B,"")</f>
        <v/>
      </c>
      <c r="E179" s="4">
        <v>34.97</v>
      </c>
      <c r="F179" s="4">
        <v>34.97</v>
      </c>
      <c r="G179" s="4">
        <v>34.97</v>
      </c>
      <c r="H179" s="4">
        <v>34.97</v>
      </c>
      <c r="I179" s="4">
        <v>34.97</v>
      </c>
      <c r="J179" s="4">
        <v>34.97</v>
      </c>
      <c r="K179" s="4">
        <v>34.97</v>
      </c>
      <c r="L179" s="4">
        <v>49.95</v>
      </c>
      <c r="M179" s="4">
        <v>49.95</v>
      </c>
      <c r="N179" s="4">
        <v>49.95</v>
      </c>
      <c r="O179" s="4">
        <v>49.95</v>
      </c>
      <c r="P179" s="4">
        <v>49.95</v>
      </c>
      <c r="Q179" s="4">
        <v>49.95</v>
      </c>
      <c r="R179" s="4">
        <v>49.95</v>
      </c>
      <c r="S179" s="4">
        <v>49.95</v>
      </c>
    </row>
    <row r="180" spans="1:19" x14ac:dyDescent="0.25">
      <c r="A180" t="s">
        <v>1088</v>
      </c>
      <c r="B18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1995 Michael Schumacher - Ferrari 412 T2</v>
      </c>
      <c r="C180">
        <f>COUNTIF(Wishlist!A:A,Table1[[#This Row],[Artículo]])</f>
        <v>1</v>
      </c>
      <c r="D180" t="str">
        <f>_xlfn.XLOOKUP(Table1[[#This Row],[Artículo]],Campeones!A:A,Campeones!B:B,"")</f>
        <v/>
      </c>
      <c r="E180" s="4">
        <v>34.97</v>
      </c>
      <c r="F180" s="4">
        <v>34.97</v>
      </c>
      <c r="G180" s="4">
        <v>34.97</v>
      </c>
      <c r="H180" s="4">
        <v>34.97</v>
      </c>
      <c r="I180" s="4">
        <v>34.97</v>
      </c>
      <c r="J180" s="4">
        <v>34.97</v>
      </c>
      <c r="K180" s="4">
        <v>34.97</v>
      </c>
      <c r="L180" s="4">
        <v>49.95</v>
      </c>
      <c r="M180" s="4">
        <v>49.95</v>
      </c>
      <c r="N180" s="4">
        <v>49.95</v>
      </c>
      <c r="O180" s="4">
        <v>49.95</v>
      </c>
      <c r="P180" s="4">
        <v>49.95</v>
      </c>
      <c r="Q180" s="4">
        <v>49.95</v>
      </c>
      <c r="R180" s="4">
        <v>49.95</v>
      </c>
      <c r="S180" s="4">
        <v>49.95</v>
      </c>
    </row>
    <row r="181" spans="1:19" x14ac:dyDescent="0.25">
      <c r="A181" t="s">
        <v>1107</v>
      </c>
      <c r="B18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1998 Michael Schumacher - Ferrari F300</v>
      </c>
      <c r="C181">
        <f>COUNTIF(Wishlist!A:A,Table1[[#This Row],[Artículo]])</f>
        <v>0</v>
      </c>
      <c r="D181" t="str">
        <f>_xlfn.XLOOKUP(Table1[[#This Row],[Artículo]],Campeones!A:A,Campeones!B:B,"")</f>
        <v/>
      </c>
      <c r="E181" s="4">
        <v>34.97</v>
      </c>
      <c r="F181" s="4">
        <v>34.97</v>
      </c>
      <c r="G181" s="4">
        <v>34.97</v>
      </c>
      <c r="H181" s="4">
        <v>34.97</v>
      </c>
      <c r="I181" s="4">
        <v>34.97</v>
      </c>
      <c r="J181" s="4">
        <v>34.97</v>
      </c>
      <c r="K181" s="4">
        <v>34.97</v>
      </c>
      <c r="L181" s="4">
        <v>49.95</v>
      </c>
      <c r="M181" s="4">
        <v>49.95</v>
      </c>
      <c r="N181" s="4">
        <v>49.95</v>
      </c>
      <c r="O181" s="4">
        <v>49.95</v>
      </c>
      <c r="P181" s="4">
        <v>49.95</v>
      </c>
      <c r="Q181" s="4">
        <v>49.95</v>
      </c>
      <c r="R181" s="4">
        <v>49.95</v>
      </c>
      <c r="S181" s="4">
        <v>49.95</v>
      </c>
    </row>
    <row r="182" spans="1:19" x14ac:dyDescent="0.25">
      <c r="A182" t="s">
        <v>1186</v>
      </c>
      <c r="B18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2005 Michael Schumacher - Ferrari F2005</v>
      </c>
      <c r="C182">
        <f>COUNTIF(Wishlist!A:A,Table1[[#This Row],[Artículo]])</f>
        <v>1</v>
      </c>
      <c r="D182" t="str">
        <f>_xlfn.XLOOKUP(Table1[[#This Row],[Artículo]],Campeones!A:A,Campeones!B:B,"")</f>
        <v/>
      </c>
      <c r="E182" s="4">
        <v>34.97</v>
      </c>
      <c r="F182" s="4">
        <v>34.97</v>
      </c>
      <c r="G182" s="4">
        <v>34.97</v>
      </c>
      <c r="H182" s="4">
        <v>34.97</v>
      </c>
      <c r="I182" s="4">
        <v>34.97</v>
      </c>
      <c r="J182" s="4">
        <v>34.97</v>
      </c>
      <c r="K182" s="4">
        <v>34.97</v>
      </c>
      <c r="L182" s="4">
        <v>49.95</v>
      </c>
      <c r="M182" s="4">
        <v>49.95</v>
      </c>
      <c r="N182" s="4">
        <v>49.95</v>
      </c>
      <c r="O182" s="4">
        <v>49.95</v>
      </c>
      <c r="P182" s="4">
        <v>49.95</v>
      </c>
      <c r="Q182" s="4">
        <v>49.95</v>
      </c>
      <c r="R182" s="4">
        <v>49.95</v>
      </c>
      <c r="S182" s="4">
        <v>49.95</v>
      </c>
    </row>
    <row r="183" spans="1:19" x14ac:dyDescent="0.25">
      <c r="A183" t="s">
        <v>1205</v>
      </c>
      <c r="B18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2006 Michael Schumacher - Ferrari 248 F1</v>
      </c>
      <c r="C183">
        <f>COUNTIF(Wishlist!A:A,Table1[[#This Row],[Artículo]])</f>
        <v>1</v>
      </c>
      <c r="D183" t="str">
        <f>_xlfn.XLOOKUP(Table1[[#This Row],[Artículo]],Campeones!A:A,Campeones!B:B,"")</f>
        <v/>
      </c>
      <c r="E183" s="4">
        <v>34.97</v>
      </c>
      <c r="F183" s="4">
        <v>34.97</v>
      </c>
      <c r="G183" s="4">
        <v>34.97</v>
      </c>
      <c r="H183" s="4">
        <v>34.97</v>
      </c>
      <c r="I183" s="4">
        <v>34.97</v>
      </c>
      <c r="J183" s="4">
        <v>34.97</v>
      </c>
      <c r="K183" s="4">
        <v>34.97</v>
      </c>
      <c r="L183" s="4">
        <v>49.95</v>
      </c>
      <c r="M183" s="4">
        <v>49.95</v>
      </c>
      <c r="N183" s="4">
        <v>49.95</v>
      </c>
      <c r="O183" s="4">
        <v>49.95</v>
      </c>
      <c r="P183" s="4">
        <v>49.95</v>
      </c>
      <c r="Q183" s="4">
        <v>49.95</v>
      </c>
      <c r="R183" s="4">
        <v>49.95</v>
      </c>
      <c r="S183" s="4">
        <v>49.95</v>
      </c>
    </row>
    <row r="184" spans="1:19" x14ac:dyDescent="0.25">
      <c r="A184" t="s">
        <v>729</v>
      </c>
      <c r="B18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1979 Gilles Villeneuve - Ferrari 312T4</v>
      </c>
      <c r="C184">
        <f>COUNTIF(Wishlist!A:A,Table1[[#This Row],[Artículo]])</f>
        <v>0</v>
      </c>
      <c r="D184" t="str">
        <f>_xlfn.XLOOKUP(Table1[[#This Row],[Artículo]],Campeones!A:A,Campeones!B:B,"")</f>
        <v/>
      </c>
      <c r="E184" s="4">
        <v>53.95</v>
      </c>
      <c r="F184" s="4">
        <v>53.95</v>
      </c>
      <c r="G184" s="4">
        <v>53.95</v>
      </c>
      <c r="H184" s="4">
        <v>53.95</v>
      </c>
      <c r="I184" s="4">
        <v>53.95</v>
      </c>
      <c r="J184" s="4">
        <v>53.95</v>
      </c>
      <c r="K184" s="4">
        <v>53.95</v>
      </c>
      <c r="L184" s="4">
        <v>53.95</v>
      </c>
      <c r="M184" s="4">
        <v>53.95</v>
      </c>
      <c r="N184" s="4">
        <v>53.95</v>
      </c>
      <c r="O184" s="4">
        <v>53.95</v>
      </c>
      <c r="P184" s="4">
        <v>53.95</v>
      </c>
      <c r="Q184" s="4">
        <v>53.95</v>
      </c>
      <c r="R184" s="4">
        <v>53.95</v>
      </c>
      <c r="S184" s="4">
        <v>53.95</v>
      </c>
    </row>
    <row r="185" spans="1:19" x14ac:dyDescent="0.25">
      <c r="A185" t="s">
        <v>1327</v>
      </c>
      <c r="B18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2018 Mick Schumacher - Dallara F317</v>
      </c>
      <c r="C185">
        <f>COUNTIF(Wishlist!A:A,Table1[[#This Row],[Artículo]])</f>
        <v>0</v>
      </c>
      <c r="D185" t="str">
        <f>_xlfn.XLOOKUP(Table1[[#This Row],[Artículo]],Campeones!A:A,Campeones!B:B,"")</f>
        <v/>
      </c>
      <c r="E185" s="4">
        <v>41.96</v>
      </c>
      <c r="F185" s="4">
        <v>41.96</v>
      </c>
      <c r="G185" s="4">
        <v>41.96</v>
      </c>
      <c r="H185" s="4">
        <v>41.96</v>
      </c>
      <c r="I185" s="4">
        <v>41.96</v>
      </c>
      <c r="J185" s="4">
        <v>41.96</v>
      </c>
      <c r="K185" s="4">
        <v>41.96</v>
      </c>
      <c r="L185" s="4">
        <v>53.95</v>
      </c>
      <c r="M185" s="4">
        <v>53.95</v>
      </c>
      <c r="N185" s="4">
        <v>53.95</v>
      </c>
      <c r="O185" s="4">
        <v>53.95</v>
      </c>
      <c r="P185" s="4">
        <v>53.95</v>
      </c>
      <c r="Q185" s="4">
        <v>53.95</v>
      </c>
      <c r="R185" s="4">
        <v>53.95</v>
      </c>
      <c r="S185" s="4">
        <v>53.95</v>
      </c>
    </row>
    <row r="186" spans="1:19" x14ac:dyDescent="0.25">
      <c r="A186" t="s">
        <v>1331</v>
      </c>
      <c r="B18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2018 Mick Schumacher - Dallara F317</v>
      </c>
      <c r="C186">
        <f>COUNTIF(Wishlist!A:A,Table1[[#This Row],[Artículo]])</f>
        <v>0</v>
      </c>
      <c r="D186" t="str">
        <f>_xlfn.XLOOKUP(Table1[[#This Row],[Artículo]],Campeones!A:A,Campeones!B:B,"")</f>
        <v/>
      </c>
      <c r="E186" s="4">
        <v>53.95</v>
      </c>
      <c r="F186" s="4">
        <v>53.95</v>
      </c>
      <c r="G186" s="4">
        <v>53.95</v>
      </c>
      <c r="H186" s="4">
        <v>53.95</v>
      </c>
      <c r="I186" s="4">
        <v>53.95</v>
      </c>
      <c r="J186" s="4">
        <v>53.95</v>
      </c>
      <c r="K186" s="4">
        <v>53.95</v>
      </c>
      <c r="L186" s="4">
        <v>53.95</v>
      </c>
      <c r="M186" s="4">
        <v>53.95</v>
      </c>
      <c r="N186" s="4">
        <v>53.95</v>
      </c>
      <c r="O186" s="4">
        <v>53.95</v>
      </c>
      <c r="P186" s="4">
        <v>53.95</v>
      </c>
      <c r="Q186" s="4">
        <v>53.95</v>
      </c>
      <c r="R186" s="4">
        <v>53.95</v>
      </c>
      <c r="S186" s="4">
        <v>53.95</v>
      </c>
    </row>
    <row r="187" spans="1:19" x14ac:dyDescent="0.25">
      <c r="A187" t="s">
        <v>995</v>
      </c>
      <c r="B18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1991 Alessandro Zanardi - Jordan 191</v>
      </c>
      <c r="C187">
        <f>COUNTIF(Wishlist!A:A,Table1[[#This Row],[Artículo]])</f>
        <v>0</v>
      </c>
      <c r="D187" t="str">
        <f>_xlfn.XLOOKUP(Table1[[#This Row],[Artículo]],Campeones!A:A,Campeones!B:B,"")</f>
        <v/>
      </c>
      <c r="E187" s="4">
        <v>62.96</v>
      </c>
      <c r="F187" s="4">
        <v>62.96</v>
      </c>
      <c r="G187" s="4">
        <v>62.96</v>
      </c>
      <c r="H187" s="4">
        <v>62.96</v>
      </c>
      <c r="I187" s="4">
        <v>62.96</v>
      </c>
      <c r="J187" s="4">
        <v>62.96</v>
      </c>
      <c r="K187" s="4">
        <v>62.96</v>
      </c>
      <c r="L187" s="4">
        <v>62.96</v>
      </c>
      <c r="M187" s="4">
        <v>62.96</v>
      </c>
      <c r="N187" s="4">
        <v>62.96</v>
      </c>
      <c r="O187" s="4">
        <v>62.96</v>
      </c>
      <c r="P187" s="4">
        <v>62.96</v>
      </c>
      <c r="Q187" s="4">
        <v>62.96</v>
      </c>
      <c r="R187" s="4">
        <v>62.96</v>
      </c>
      <c r="S187" s="4">
        <v>62.96</v>
      </c>
    </row>
    <row r="188" spans="1:19" x14ac:dyDescent="0.25">
      <c r="A188" t="s">
        <v>1139</v>
      </c>
      <c r="B18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2001 Fernando Alonso - Minardi PS01</v>
      </c>
      <c r="C188">
        <f>COUNTIF(Wishlist!A:A,Table1[[#This Row],[Artículo]])</f>
        <v>0</v>
      </c>
      <c r="D188" t="str">
        <f>_xlfn.XLOOKUP(Table1[[#This Row],[Artículo]],Campeones!A:A,Campeones!B:B,"")</f>
        <v/>
      </c>
      <c r="E188" s="4">
        <v>62.96</v>
      </c>
      <c r="F188" s="4">
        <v>62.96</v>
      </c>
      <c r="G188" s="4">
        <v>62.96</v>
      </c>
      <c r="H188" s="4">
        <v>62.96</v>
      </c>
      <c r="I188" s="4">
        <v>62.96</v>
      </c>
      <c r="J188" s="4">
        <v>62.96</v>
      </c>
      <c r="K188" s="4">
        <v>62.96</v>
      </c>
      <c r="L188" s="4">
        <v>62.96</v>
      </c>
      <c r="M188" s="4">
        <v>62.96</v>
      </c>
      <c r="N188" s="4">
        <v>62.96</v>
      </c>
      <c r="O188" s="4">
        <v>62.96</v>
      </c>
      <c r="P188" s="4">
        <v>62.96</v>
      </c>
      <c r="Q188" s="4">
        <v>62.96</v>
      </c>
      <c r="R188" s="4">
        <v>62.96</v>
      </c>
      <c r="S188" s="4">
        <v>62.96</v>
      </c>
    </row>
    <row r="189" spans="1:19" x14ac:dyDescent="0.25">
      <c r="A189" t="s">
        <v>1135</v>
      </c>
      <c r="B18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2001 Fernando Alonso - Minardi PS01 #21</v>
      </c>
      <c r="C189">
        <f>COUNTIF(Wishlist!A:A,Table1[[#This Row],[Artículo]])</f>
        <v>0</v>
      </c>
      <c r="D189" t="str">
        <f>_xlfn.XLOOKUP(Table1[[#This Row],[Artículo]],Campeones!A:A,Campeones!B:B,"")</f>
        <v/>
      </c>
      <c r="E189" s="4">
        <v>62.96</v>
      </c>
      <c r="F189" s="4">
        <v>62.96</v>
      </c>
      <c r="G189" s="4">
        <v>62.96</v>
      </c>
      <c r="H189" s="4">
        <v>62.96</v>
      </c>
      <c r="I189" s="4">
        <v>62.96</v>
      </c>
      <c r="J189" s="4">
        <v>62.96</v>
      </c>
      <c r="K189" s="4">
        <v>62.96</v>
      </c>
      <c r="L189" s="4">
        <v>62.96</v>
      </c>
      <c r="M189" s="4">
        <v>62.96</v>
      </c>
      <c r="N189" s="4">
        <v>62.96</v>
      </c>
      <c r="O189" s="4">
        <v>62.96</v>
      </c>
      <c r="P189" s="4">
        <v>62.96</v>
      </c>
      <c r="Q189" s="4">
        <v>62.96</v>
      </c>
      <c r="R189" s="4">
        <v>62.96</v>
      </c>
      <c r="S189" s="4">
        <v>62.96</v>
      </c>
    </row>
    <row r="190" spans="1:19" x14ac:dyDescent="0.25">
      <c r="A190" t="s">
        <v>318</v>
      </c>
      <c r="B19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1955 Juan Manuel Fangio - Mercedes-Benz 300 SLR</v>
      </c>
      <c r="C190">
        <f>COUNTIF(Wishlist!A:A,Table1[[#This Row],[Artículo]])</f>
        <v>1</v>
      </c>
      <c r="D190">
        <f>_xlfn.XLOOKUP(Table1[[#This Row],[Artículo]],Campeones!A:A,Campeones!B:B,"")</f>
        <v>1955</v>
      </c>
      <c r="E190" s="4">
        <v>69.95</v>
      </c>
      <c r="F190" s="4">
        <v>69.95</v>
      </c>
      <c r="G190" s="4">
        <v>69.95</v>
      </c>
      <c r="H190" s="4">
        <v>69.95</v>
      </c>
      <c r="I190" s="4">
        <v>69.95</v>
      </c>
      <c r="J190" s="4">
        <v>69.95</v>
      </c>
      <c r="K190" s="4">
        <v>69.95</v>
      </c>
      <c r="L190" s="4">
        <v>69.95</v>
      </c>
      <c r="M190" s="4">
        <v>69.95</v>
      </c>
      <c r="N190" s="4">
        <v>69.95</v>
      </c>
      <c r="O190" s="4">
        <v>69.95</v>
      </c>
      <c r="P190" s="4">
        <v>69.95</v>
      </c>
      <c r="Q190" s="4">
        <v>69.95</v>
      </c>
      <c r="R190" s="4">
        <v>69.95</v>
      </c>
      <c r="S190" s="4">
        <v>69.95</v>
      </c>
    </row>
    <row r="191" spans="1:19" x14ac:dyDescent="0.25">
      <c r="A191" t="s">
        <v>359</v>
      </c>
      <c r="B19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1961 Henry Taylor - Lotus 18-21</v>
      </c>
      <c r="C191">
        <f>COUNTIF(Wishlist!A:A,Table1[[#This Row],[Artículo]])</f>
        <v>0</v>
      </c>
      <c r="D191" t="str">
        <f>_xlfn.XLOOKUP(Table1[[#This Row],[Artículo]],Campeones!A:A,Campeones!B:B,"")</f>
        <v/>
      </c>
      <c r="E191" s="4">
        <v>69.95</v>
      </c>
      <c r="F191" s="4">
        <v>69.95</v>
      </c>
      <c r="G191" s="4">
        <v>69.95</v>
      </c>
      <c r="H191" s="4">
        <v>69.95</v>
      </c>
      <c r="I191" s="4">
        <v>69.95</v>
      </c>
      <c r="J191" s="4">
        <v>69.95</v>
      </c>
      <c r="K191" s="4">
        <v>69.95</v>
      </c>
      <c r="L191" s="4">
        <v>69.95</v>
      </c>
      <c r="M191" s="4">
        <v>69.95</v>
      </c>
      <c r="N191" s="4">
        <v>69.95</v>
      </c>
      <c r="O191" s="4">
        <v>69.95</v>
      </c>
      <c r="P191" s="4">
        <v>69.95</v>
      </c>
      <c r="Q191" s="4">
        <v>69.95</v>
      </c>
      <c r="R191" s="4">
        <v>69.95</v>
      </c>
      <c r="S191" s="4">
        <v>69.95</v>
      </c>
    </row>
    <row r="192" spans="1:19" x14ac:dyDescent="0.25">
      <c r="A192" t="s">
        <v>365</v>
      </c>
      <c r="B19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1961 Roy Salvadori - Cooper T53</v>
      </c>
      <c r="C192">
        <f>COUNTIF(Wishlist!A:A,Table1[[#This Row],[Artículo]])</f>
        <v>0</v>
      </c>
      <c r="D192" t="str">
        <f>_xlfn.XLOOKUP(Table1[[#This Row],[Artículo]],Campeones!A:A,Campeones!B:B,"")</f>
        <v/>
      </c>
      <c r="E192" s="4">
        <v>69.95</v>
      </c>
      <c r="F192" s="4">
        <v>69.95</v>
      </c>
      <c r="G192" s="4">
        <v>69.95</v>
      </c>
      <c r="H192" s="4">
        <v>69.95</v>
      </c>
      <c r="I192" s="4">
        <v>69.95</v>
      </c>
      <c r="J192" s="4">
        <v>69.95</v>
      </c>
      <c r="K192" s="4">
        <v>69.95</v>
      </c>
      <c r="L192" s="4">
        <v>69.95</v>
      </c>
      <c r="M192" s="4">
        <v>69.95</v>
      </c>
      <c r="N192" s="4">
        <v>69.95</v>
      </c>
      <c r="O192" s="4">
        <v>69.95</v>
      </c>
      <c r="P192" s="4">
        <v>69.95</v>
      </c>
      <c r="Q192" s="4">
        <v>69.95</v>
      </c>
      <c r="R192" s="4">
        <v>69.95</v>
      </c>
      <c r="S192" s="4">
        <v>69.95</v>
      </c>
    </row>
    <row r="193" spans="1:19" x14ac:dyDescent="0.25">
      <c r="A193" t="s">
        <v>370</v>
      </c>
      <c r="B19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1961 Stirling Moss - Cooper T53</v>
      </c>
      <c r="C193">
        <f>COUNTIF(Wishlist!A:A,Table1[[#This Row],[Artículo]])</f>
        <v>0</v>
      </c>
      <c r="D193" t="str">
        <f>_xlfn.XLOOKUP(Table1[[#This Row],[Artículo]],Campeones!A:A,Campeones!B:B,"")</f>
        <v/>
      </c>
      <c r="E193" s="4">
        <v>69.95</v>
      </c>
      <c r="F193" s="4">
        <v>69.95</v>
      </c>
      <c r="G193" s="4">
        <v>69.95</v>
      </c>
      <c r="H193" s="4">
        <v>69.95</v>
      </c>
      <c r="I193" s="4">
        <v>69.95</v>
      </c>
      <c r="J193" s="4">
        <v>69.95</v>
      </c>
      <c r="K193" s="4">
        <v>69.95</v>
      </c>
      <c r="L193" s="4">
        <v>69.95</v>
      </c>
      <c r="M193" s="4">
        <v>69.95</v>
      </c>
      <c r="N193" s="4">
        <v>69.95</v>
      </c>
      <c r="O193" s="4">
        <v>69.95</v>
      </c>
      <c r="P193" s="4">
        <v>69.95</v>
      </c>
      <c r="Q193" s="4">
        <v>69.95</v>
      </c>
      <c r="R193" s="4">
        <v>69.95</v>
      </c>
      <c r="S193" s="4">
        <v>69.95</v>
      </c>
    </row>
    <row r="194" spans="1:19" x14ac:dyDescent="0.25">
      <c r="A194" t="s">
        <v>376</v>
      </c>
      <c r="B19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1961 Willy Mairesse - Lotus 18</v>
      </c>
      <c r="C194">
        <f>COUNTIF(Wishlist!A:A,Table1[[#This Row],[Artículo]])</f>
        <v>0</v>
      </c>
      <c r="D194" t="str">
        <f>_xlfn.XLOOKUP(Table1[[#This Row],[Artículo]],Campeones!A:A,Campeones!B:B,"")</f>
        <v/>
      </c>
      <c r="E194" s="4">
        <v>69.95</v>
      </c>
      <c r="F194" s="4">
        <v>69.95</v>
      </c>
      <c r="G194" s="4">
        <v>69.95</v>
      </c>
      <c r="H194" s="4">
        <v>69.95</v>
      </c>
      <c r="I194" s="4">
        <v>69.95</v>
      </c>
      <c r="J194" s="4">
        <v>69.95</v>
      </c>
      <c r="K194" s="4">
        <v>69.95</v>
      </c>
      <c r="L194" s="4">
        <v>69.95</v>
      </c>
      <c r="M194" s="4">
        <v>69.95</v>
      </c>
      <c r="N194" s="4">
        <v>69.95</v>
      </c>
      <c r="O194" s="4">
        <v>69.95</v>
      </c>
      <c r="P194" s="4">
        <v>69.95</v>
      </c>
      <c r="Q194" s="4">
        <v>69.95</v>
      </c>
      <c r="R194" s="4">
        <v>69.95</v>
      </c>
      <c r="S194" s="4">
        <v>69.95</v>
      </c>
    </row>
    <row r="195" spans="1:19" x14ac:dyDescent="0.25">
      <c r="A195" t="s">
        <v>401</v>
      </c>
      <c r="B19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1962 Tim Mayer - Cooper T53</v>
      </c>
      <c r="C195">
        <f>COUNTIF(Wishlist!A:A,Table1[[#This Row],[Artículo]])</f>
        <v>0</v>
      </c>
      <c r="D195" t="str">
        <f>_xlfn.XLOOKUP(Table1[[#This Row],[Artículo]],Campeones!A:A,Campeones!B:B,"")</f>
        <v/>
      </c>
      <c r="E195" s="4">
        <v>69.95</v>
      </c>
      <c r="F195" s="4">
        <v>69.95</v>
      </c>
      <c r="G195" s="4">
        <v>69.95</v>
      </c>
      <c r="H195" s="4">
        <v>69.95</v>
      </c>
      <c r="I195" s="4">
        <v>69.95</v>
      </c>
      <c r="J195" s="4">
        <v>69.95</v>
      </c>
      <c r="K195" s="4">
        <v>69.95</v>
      </c>
      <c r="L195" s="4">
        <v>69.95</v>
      </c>
      <c r="M195" s="4">
        <v>69.95</v>
      </c>
      <c r="N195" s="4">
        <v>69.95</v>
      </c>
      <c r="O195" s="4">
        <v>69.95</v>
      </c>
      <c r="P195" s="4">
        <v>69.95</v>
      </c>
      <c r="Q195" s="4">
        <v>69.95</v>
      </c>
      <c r="R195" s="4">
        <v>69.95</v>
      </c>
      <c r="S195" s="4">
        <v>69.95</v>
      </c>
    </row>
    <row r="196" spans="1:19" x14ac:dyDescent="0.25">
      <c r="A196" t="s">
        <v>488</v>
      </c>
      <c r="B19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1968 Ludovico Scarfiotti - Cooper T86B</v>
      </c>
      <c r="C196">
        <f>COUNTIF(Wishlist!A:A,Table1[[#This Row],[Artículo]])</f>
        <v>0</v>
      </c>
      <c r="D196" t="str">
        <f>_xlfn.XLOOKUP(Table1[[#This Row],[Artículo]],Campeones!A:A,Campeones!B:B,"")</f>
        <v/>
      </c>
      <c r="E196" s="4">
        <v>69.95</v>
      </c>
      <c r="F196" s="4">
        <v>69.95</v>
      </c>
      <c r="G196" s="4">
        <v>69.95</v>
      </c>
      <c r="H196" s="4">
        <v>69.95</v>
      </c>
      <c r="I196" s="4">
        <v>69.95</v>
      </c>
      <c r="J196" s="4">
        <v>69.95</v>
      </c>
      <c r="K196" s="4">
        <v>69.95</v>
      </c>
      <c r="L196" s="4">
        <v>69.95</v>
      </c>
      <c r="M196" s="4">
        <v>69.95</v>
      </c>
      <c r="N196" s="4">
        <v>69.95</v>
      </c>
      <c r="O196" s="4">
        <v>69.95</v>
      </c>
      <c r="P196" s="4">
        <v>69.95</v>
      </c>
      <c r="Q196" s="4">
        <v>69.95</v>
      </c>
      <c r="R196" s="4">
        <v>69.95</v>
      </c>
      <c r="S196" s="4">
        <v>69.95</v>
      </c>
    </row>
    <row r="197" spans="1:19" x14ac:dyDescent="0.25">
      <c r="A197" t="s">
        <v>516</v>
      </c>
      <c r="B19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1970 Peter Westbury - BRM P153</v>
      </c>
      <c r="C197">
        <f>COUNTIF(Wishlist!A:A,Table1[[#This Row],[Artículo]])</f>
        <v>0</v>
      </c>
      <c r="D197" t="str">
        <f>_xlfn.XLOOKUP(Table1[[#This Row],[Artículo]],Campeones!A:A,Campeones!B:B,"")</f>
        <v/>
      </c>
      <c r="E197" s="4">
        <v>69.95</v>
      </c>
      <c r="F197" s="4">
        <v>69.95</v>
      </c>
      <c r="G197" s="4">
        <v>69.95</v>
      </c>
      <c r="H197" s="4">
        <v>69.95</v>
      </c>
      <c r="I197" s="4">
        <v>69.95</v>
      </c>
      <c r="J197" s="4">
        <v>69.95</v>
      </c>
      <c r="K197" s="4">
        <v>69.95</v>
      </c>
      <c r="L197" s="4">
        <v>69.95</v>
      </c>
      <c r="M197" s="4">
        <v>69.95</v>
      </c>
      <c r="N197" s="4">
        <v>69.95</v>
      </c>
      <c r="O197" s="4">
        <v>69.95</v>
      </c>
      <c r="P197" s="4">
        <v>69.95</v>
      </c>
      <c r="Q197" s="4">
        <v>69.95</v>
      </c>
      <c r="R197" s="4">
        <v>69.95</v>
      </c>
      <c r="S197" s="4">
        <v>69.95</v>
      </c>
    </row>
    <row r="198" spans="1:19" x14ac:dyDescent="0.25">
      <c r="A198" t="s">
        <v>527</v>
      </c>
      <c r="B19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1971 Andrea de Adamich - March 711</v>
      </c>
      <c r="C198">
        <f>COUNTIF(Wishlist!A:A,Table1[[#This Row],[Artículo]])</f>
        <v>0</v>
      </c>
      <c r="D198" t="str">
        <f>_xlfn.XLOOKUP(Table1[[#This Row],[Artículo]],Campeones!A:A,Campeones!B:B,"")</f>
        <v/>
      </c>
      <c r="E198" s="4">
        <v>69.95</v>
      </c>
      <c r="F198" s="4">
        <v>69.95</v>
      </c>
      <c r="G198" s="4">
        <v>69.95</v>
      </c>
      <c r="H198" s="4">
        <v>69.95</v>
      </c>
      <c r="I198" s="4">
        <v>69.95</v>
      </c>
      <c r="J198" s="4">
        <v>69.95</v>
      </c>
      <c r="K198" s="4">
        <v>69.95</v>
      </c>
      <c r="L198" s="4">
        <v>69.95</v>
      </c>
      <c r="M198" s="4">
        <v>69.95</v>
      </c>
      <c r="N198" s="4">
        <v>69.95</v>
      </c>
      <c r="O198" s="4">
        <v>69.95</v>
      </c>
      <c r="P198" s="4">
        <v>69.95</v>
      </c>
      <c r="Q198" s="4">
        <v>69.95</v>
      </c>
      <c r="R198" s="4">
        <v>69.95</v>
      </c>
      <c r="S198" s="4">
        <v>69.95</v>
      </c>
    </row>
    <row r="199" spans="1:19" x14ac:dyDescent="0.25">
      <c r="A199" t="s">
        <v>545</v>
      </c>
      <c r="B19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1972 Bill Brack - BRM P180</v>
      </c>
      <c r="C199">
        <f>COUNTIF(Wishlist!A:A,Table1[[#This Row],[Artículo]])</f>
        <v>0</v>
      </c>
      <c r="D199" t="str">
        <f>_xlfn.XLOOKUP(Table1[[#This Row],[Artículo]],Campeones!A:A,Campeones!B:B,"")</f>
        <v/>
      </c>
      <c r="E199" s="4">
        <v>69.95</v>
      </c>
      <c r="F199" s="4">
        <v>69.95</v>
      </c>
      <c r="G199" s="4">
        <v>69.95</v>
      </c>
      <c r="H199" s="4">
        <v>69.95</v>
      </c>
      <c r="I199" s="4">
        <v>69.95</v>
      </c>
      <c r="J199" s="4">
        <v>69.95</v>
      </c>
      <c r="K199" s="4">
        <v>69.95</v>
      </c>
      <c r="L199" s="4">
        <v>69.95</v>
      </c>
      <c r="M199" s="4">
        <v>69.95</v>
      </c>
      <c r="N199" s="4">
        <v>69.95</v>
      </c>
      <c r="O199" s="4">
        <v>69.95</v>
      </c>
      <c r="P199" s="4">
        <v>69.95</v>
      </c>
      <c r="Q199" s="4">
        <v>69.95</v>
      </c>
      <c r="R199" s="4">
        <v>69.95</v>
      </c>
      <c r="S199" s="4">
        <v>69.95</v>
      </c>
    </row>
    <row r="200" spans="1:19" x14ac:dyDescent="0.25">
      <c r="A200" t="s">
        <v>583</v>
      </c>
      <c r="B20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1973 Jody Scheckter - McLaren M23</v>
      </c>
      <c r="C200">
        <f>COUNTIF(Wishlist!A:A,Table1[[#This Row],[Artículo]])</f>
        <v>0</v>
      </c>
      <c r="D200" t="str">
        <f>_xlfn.XLOOKUP(Table1[[#This Row],[Artículo]],Campeones!A:A,Campeones!B:B,"")</f>
        <v/>
      </c>
      <c r="E200" s="4">
        <v>69.95</v>
      </c>
      <c r="F200" s="4">
        <v>69.95</v>
      </c>
      <c r="G200" s="4">
        <v>69.95</v>
      </c>
      <c r="H200" s="4">
        <v>69.95</v>
      </c>
      <c r="I200" s="4">
        <v>69.95</v>
      </c>
      <c r="J200" s="4">
        <v>69.95</v>
      </c>
      <c r="K200" s="4">
        <v>69.95</v>
      </c>
      <c r="L200" s="4">
        <v>69.95</v>
      </c>
      <c r="M200" s="4">
        <v>69.95</v>
      </c>
      <c r="N200" s="4">
        <v>69.95</v>
      </c>
      <c r="O200" s="4">
        <v>69.95</v>
      </c>
      <c r="P200" s="4">
        <v>69.95</v>
      </c>
      <c r="Q200" s="4">
        <v>69.95</v>
      </c>
      <c r="R200" s="4">
        <v>69.95</v>
      </c>
      <c r="S200" s="4">
        <v>69.95</v>
      </c>
    </row>
    <row r="201" spans="1:19" x14ac:dyDescent="0.25">
      <c r="A201" t="s">
        <v>592</v>
      </c>
      <c r="B20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1974 Dave Charlton - McLaren M23</v>
      </c>
      <c r="C201">
        <f>COUNTIF(Wishlist!A:A,Table1[[#This Row],[Artículo]])</f>
        <v>0</v>
      </c>
      <c r="D201" t="str">
        <f>_xlfn.XLOOKUP(Table1[[#This Row],[Artículo]],Campeones!A:A,Campeones!B:B,"")</f>
        <v/>
      </c>
      <c r="E201" s="4">
        <v>69.95</v>
      </c>
      <c r="F201" s="4">
        <v>69.95</v>
      </c>
      <c r="G201" s="4">
        <v>69.95</v>
      </c>
      <c r="H201" s="4">
        <v>69.95</v>
      </c>
      <c r="I201" s="4">
        <v>69.95</v>
      </c>
      <c r="J201" s="4">
        <v>69.95</v>
      </c>
      <c r="K201" s="4">
        <v>69.95</v>
      </c>
      <c r="L201" s="4">
        <v>69.95</v>
      </c>
      <c r="M201" s="4">
        <v>69.95</v>
      </c>
      <c r="N201" s="4">
        <v>69.95</v>
      </c>
      <c r="O201" s="4">
        <v>69.95</v>
      </c>
      <c r="P201" s="4">
        <v>69.95</v>
      </c>
      <c r="Q201" s="4">
        <v>69.95</v>
      </c>
      <c r="R201" s="4">
        <v>69.95</v>
      </c>
      <c r="S201" s="4">
        <v>69.95</v>
      </c>
    </row>
    <row r="202" spans="1:19" x14ac:dyDescent="0.25">
      <c r="A202" t="s">
        <v>602</v>
      </c>
      <c r="B20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1974 Helmuth Koinigg - Surtees TS16</v>
      </c>
      <c r="C202">
        <f>COUNTIF(Wishlist!A:A,Table1[[#This Row],[Artículo]])</f>
        <v>0</v>
      </c>
      <c r="D202" t="str">
        <f>_xlfn.XLOOKUP(Table1[[#This Row],[Artículo]],Campeones!A:A,Campeones!B:B,"")</f>
        <v/>
      </c>
      <c r="E202" s="4">
        <v>69.95</v>
      </c>
      <c r="F202" s="4">
        <v>69.95</v>
      </c>
      <c r="G202" s="4">
        <v>69.95</v>
      </c>
      <c r="H202" s="4">
        <v>69.95</v>
      </c>
      <c r="I202" s="4">
        <v>69.95</v>
      </c>
      <c r="J202" s="4">
        <v>69.95</v>
      </c>
      <c r="K202" s="4">
        <v>69.95</v>
      </c>
      <c r="L202" s="4">
        <v>69.95</v>
      </c>
      <c r="M202" s="4">
        <v>69.95</v>
      </c>
      <c r="N202" s="4">
        <v>69.95</v>
      </c>
      <c r="O202" s="4">
        <v>69.95</v>
      </c>
      <c r="P202" s="4">
        <v>69.95</v>
      </c>
      <c r="Q202" s="4">
        <v>69.95</v>
      </c>
      <c r="R202" s="4">
        <v>69.95</v>
      </c>
      <c r="S202" s="4">
        <v>69.95</v>
      </c>
    </row>
    <row r="203" spans="1:19" x14ac:dyDescent="0.25">
      <c r="A203" t="s">
        <v>616</v>
      </c>
      <c r="B20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1974 Jochen Mass - Surtees TS16</v>
      </c>
      <c r="C203">
        <f>COUNTIF(Wishlist!A:A,Table1[[#This Row],[Artículo]])</f>
        <v>0</v>
      </c>
      <c r="D203" t="str">
        <f>_xlfn.XLOOKUP(Table1[[#This Row],[Artículo]],Campeones!A:A,Campeones!B:B,"")</f>
        <v/>
      </c>
      <c r="E203" s="4">
        <v>69.95</v>
      </c>
      <c r="F203" s="4">
        <v>69.95</v>
      </c>
      <c r="G203" s="4">
        <v>69.95</v>
      </c>
      <c r="H203" s="4">
        <v>69.95</v>
      </c>
      <c r="I203" s="4">
        <v>69.95</v>
      </c>
      <c r="J203" s="4">
        <v>69.95</v>
      </c>
      <c r="K203" s="4">
        <v>69.95</v>
      </c>
      <c r="L203" s="4">
        <v>69.95</v>
      </c>
      <c r="M203" s="4">
        <v>69.95</v>
      </c>
      <c r="N203" s="4">
        <v>69.95</v>
      </c>
      <c r="O203" s="4">
        <v>69.95</v>
      </c>
      <c r="P203" s="4">
        <v>69.95</v>
      </c>
      <c r="Q203" s="4">
        <v>69.95</v>
      </c>
      <c r="R203" s="4">
        <v>69.95</v>
      </c>
      <c r="S203" s="4">
        <v>69.95</v>
      </c>
    </row>
    <row r="204" spans="1:19" x14ac:dyDescent="0.25">
      <c r="A204" t="s">
        <v>620</v>
      </c>
      <c r="B20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1974 José Dolhem - Surtees TS16</v>
      </c>
      <c r="C204">
        <f>COUNTIF(Wishlist!A:A,Table1[[#This Row],[Artículo]])</f>
        <v>0</v>
      </c>
      <c r="D204" t="str">
        <f>_xlfn.XLOOKUP(Table1[[#This Row],[Artículo]],Campeones!A:A,Campeones!B:B,"")</f>
        <v/>
      </c>
      <c r="E204" s="4">
        <v>69.95</v>
      </c>
      <c r="F204" s="4">
        <v>69.95</v>
      </c>
      <c r="G204" s="4">
        <v>69.95</v>
      </c>
      <c r="H204" s="4">
        <v>69.95</v>
      </c>
      <c r="I204" s="4">
        <v>69.95</v>
      </c>
      <c r="J204" s="4">
        <v>69.95</v>
      </c>
      <c r="K204" s="4">
        <v>69.95</v>
      </c>
      <c r="L204" s="4">
        <v>69.95</v>
      </c>
      <c r="M204" s="4">
        <v>69.95</v>
      </c>
      <c r="N204" s="4">
        <v>69.95</v>
      </c>
      <c r="O204" s="4">
        <v>69.95</v>
      </c>
      <c r="P204" s="4">
        <v>69.95</v>
      </c>
      <c r="Q204" s="4">
        <v>69.95</v>
      </c>
      <c r="R204" s="4">
        <v>69.95</v>
      </c>
      <c r="S204" s="4">
        <v>69.95</v>
      </c>
    </row>
    <row r="205" spans="1:19" x14ac:dyDescent="0.25">
      <c r="A205" t="s">
        <v>625</v>
      </c>
      <c r="B20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1974 Leo Kinnunen - Surtees TS16</v>
      </c>
      <c r="C205">
        <f>COUNTIF(Wishlist!A:A,Table1[[#This Row],[Artículo]])</f>
        <v>0</v>
      </c>
      <c r="D205" t="str">
        <f>_xlfn.XLOOKUP(Table1[[#This Row],[Artículo]],Campeones!A:A,Campeones!B:B,"")</f>
        <v/>
      </c>
      <c r="E205" s="4">
        <v>69.95</v>
      </c>
      <c r="F205" s="4">
        <v>69.95</v>
      </c>
      <c r="G205" s="4">
        <v>69.95</v>
      </c>
      <c r="H205" s="4">
        <v>69.95</v>
      </c>
      <c r="I205" s="4">
        <v>69.95</v>
      </c>
      <c r="J205" s="4">
        <v>69.95</v>
      </c>
      <c r="K205" s="4">
        <v>69.95</v>
      </c>
      <c r="L205" s="4">
        <v>69.95</v>
      </c>
      <c r="M205" s="4">
        <v>69.95</v>
      </c>
      <c r="N205" s="4">
        <v>69.95</v>
      </c>
      <c r="O205" s="4">
        <v>69.95</v>
      </c>
      <c r="P205" s="4">
        <v>69.95</v>
      </c>
      <c r="Q205" s="4">
        <v>69.95</v>
      </c>
      <c r="R205" s="4">
        <v>69.95</v>
      </c>
      <c r="S205" s="4">
        <v>69.95</v>
      </c>
    </row>
    <row r="206" spans="1:19" x14ac:dyDescent="0.25">
      <c r="A206" t="s">
        <v>631</v>
      </c>
      <c r="B20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1974 Mario Andretti - Parnelli VPJ4</v>
      </c>
      <c r="C206">
        <f>COUNTIF(Wishlist!A:A,Table1[[#This Row],[Artículo]])</f>
        <v>0</v>
      </c>
      <c r="D206" t="str">
        <f>_xlfn.XLOOKUP(Table1[[#This Row],[Artículo]],Campeones!A:A,Campeones!B:B,"")</f>
        <v/>
      </c>
      <c r="E206" s="4">
        <v>69.95</v>
      </c>
      <c r="F206" s="4">
        <v>69.95</v>
      </c>
      <c r="G206" s="4">
        <v>69.95</v>
      </c>
      <c r="H206" s="4">
        <v>69.95</v>
      </c>
      <c r="I206" s="4">
        <v>69.95</v>
      </c>
      <c r="J206" s="4">
        <v>69.95</v>
      </c>
      <c r="K206" s="4">
        <v>69.95</v>
      </c>
      <c r="L206" s="4">
        <v>69.95</v>
      </c>
      <c r="M206" s="4">
        <v>69.95</v>
      </c>
      <c r="N206" s="4">
        <v>69.95</v>
      </c>
      <c r="O206" s="4">
        <v>69.95</v>
      </c>
      <c r="P206" s="4">
        <v>69.95</v>
      </c>
      <c r="Q206" s="4">
        <v>69.95</v>
      </c>
      <c r="R206" s="4">
        <v>69.95</v>
      </c>
      <c r="S206" s="4">
        <v>69.95</v>
      </c>
    </row>
    <row r="207" spans="1:19" x14ac:dyDescent="0.25">
      <c r="A207" t="s">
        <v>645</v>
      </c>
      <c r="B20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1975 Mario Andretti - Parnelli VPJ4</v>
      </c>
      <c r="C207">
        <f>COUNTIF(Wishlist!A:A,Table1[[#This Row],[Artículo]])</f>
        <v>0</v>
      </c>
      <c r="D207" t="str">
        <f>_xlfn.XLOOKUP(Table1[[#This Row],[Artículo]],Campeones!A:A,Campeones!B:B,"")</f>
        <v/>
      </c>
      <c r="E207" s="4">
        <v>69.95</v>
      </c>
      <c r="F207" s="4">
        <v>69.95</v>
      </c>
      <c r="G207" s="4">
        <v>69.95</v>
      </c>
      <c r="H207" s="4">
        <v>69.95</v>
      </c>
      <c r="I207" s="4">
        <v>69.95</v>
      </c>
      <c r="J207" s="4">
        <v>69.95</v>
      </c>
      <c r="K207" s="4">
        <v>69.95</v>
      </c>
      <c r="L207" s="4">
        <v>69.95</v>
      </c>
      <c r="M207" s="4">
        <v>69.95</v>
      </c>
      <c r="N207" s="4">
        <v>69.95</v>
      </c>
      <c r="O207" s="4">
        <v>69.95</v>
      </c>
      <c r="P207" s="4">
        <v>69.95</v>
      </c>
      <c r="Q207" s="4">
        <v>69.95</v>
      </c>
      <c r="R207" s="4">
        <v>69.95</v>
      </c>
      <c r="S207" s="4">
        <v>69.95</v>
      </c>
    </row>
    <row r="208" spans="1:19" x14ac:dyDescent="0.25">
      <c r="A208" t="s">
        <v>651</v>
      </c>
      <c r="B20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1975 Mark Donohue - March 751</v>
      </c>
      <c r="C208">
        <f>COUNTIF(Wishlist!A:A,Table1[[#This Row],[Artículo]])</f>
        <v>0</v>
      </c>
      <c r="D208" t="str">
        <f>_xlfn.XLOOKUP(Table1[[#This Row],[Artículo]],Campeones!A:A,Campeones!B:B,"")</f>
        <v/>
      </c>
      <c r="E208" s="4">
        <v>69.95</v>
      </c>
      <c r="F208" s="4">
        <v>69.95</v>
      </c>
      <c r="G208" s="4">
        <v>69.95</v>
      </c>
      <c r="H208" s="4">
        <v>69.95</v>
      </c>
      <c r="I208" s="4">
        <v>69.95</v>
      </c>
      <c r="J208" s="4">
        <v>69.95</v>
      </c>
      <c r="K208" s="4">
        <v>69.95</v>
      </c>
      <c r="L208" s="4">
        <v>69.95</v>
      </c>
      <c r="M208" s="4">
        <v>69.95</v>
      </c>
      <c r="N208" s="4">
        <v>69.95</v>
      </c>
      <c r="O208" s="4">
        <v>69.95</v>
      </c>
      <c r="P208" s="4">
        <v>69.95</v>
      </c>
      <c r="Q208" s="4">
        <v>69.95</v>
      </c>
      <c r="R208" s="4">
        <v>69.95</v>
      </c>
      <c r="S208" s="4">
        <v>69.95</v>
      </c>
    </row>
    <row r="209" spans="1:19" x14ac:dyDescent="0.25">
      <c r="A209" t="s">
        <v>1681</v>
      </c>
      <c r="B20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1976 Bob Evans - Brabham BT44B</v>
      </c>
      <c r="C209">
        <f>COUNTIF(Wishlist!A:A,Table1[[#This Row],[Artículo]])</f>
        <v>0</v>
      </c>
      <c r="D209" t="str">
        <f>_xlfn.XLOOKUP(Table1[[#This Row],[Artículo]],Campeones!A:A,Campeones!B:B,"")</f>
        <v/>
      </c>
      <c r="E209" s="4"/>
      <c r="F209" s="4"/>
      <c r="G209" s="4"/>
      <c r="H209" s="4"/>
      <c r="I209" s="4"/>
      <c r="J209" s="4">
        <v>69.95</v>
      </c>
      <c r="K209" s="4">
        <v>69.95</v>
      </c>
      <c r="L209" s="4">
        <v>69.95</v>
      </c>
      <c r="M209" s="4">
        <v>69.95</v>
      </c>
      <c r="N209" s="4">
        <v>69.95</v>
      </c>
      <c r="O209" s="4">
        <v>69.95</v>
      </c>
      <c r="P209" s="4">
        <v>69.95</v>
      </c>
      <c r="Q209" s="4">
        <v>69.95</v>
      </c>
      <c r="R209" s="4">
        <v>69.95</v>
      </c>
      <c r="S209" s="4">
        <v>69.95</v>
      </c>
    </row>
    <row r="210" spans="1:19" x14ac:dyDescent="0.25">
      <c r="A210" t="s">
        <v>675</v>
      </c>
      <c r="B21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1976 Mario Andretti - Parnelli VPJ4</v>
      </c>
      <c r="C210">
        <f>COUNTIF(Wishlist!A:A,Table1[[#This Row],[Artículo]])</f>
        <v>0</v>
      </c>
      <c r="D210" t="str">
        <f>_xlfn.XLOOKUP(Table1[[#This Row],[Artículo]],Campeones!A:A,Campeones!B:B,"")</f>
        <v/>
      </c>
      <c r="E210" s="4">
        <v>69.95</v>
      </c>
      <c r="F210" s="4">
        <v>69.95</v>
      </c>
      <c r="G210" s="4">
        <v>69.95</v>
      </c>
      <c r="H210" s="4">
        <v>69.95</v>
      </c>
      <c r="I210" s="4">
        <v>69.95</v>
      </c>
      <c r="J210" s="4">
        <v>69.95</v>
      </c>
      <c r="K210" s="4">
        <v>69.95</v>
      </c>
      <c r="L210" s="4">
        <v>69.95</v>
      </c>
      <c r="M210" s="4">
        <v>69.95</v>
      </c>
      <c r="N210" s="4">
        <v>69.95</v>
      </c>
      <c r="O210" s="4">
        <v>69.95</v>
      </c>
      <c r="P210" s="4">
        <v>69.95</v>
      </c>
      <c r="Q210" s="4">
        <v>69.95</v>
      </c>
      <c r="R210" s="4">
        <v>69.95</v>
      </c>
      <c r="S210" s="4">
        <v>69.95</v>
      </c>
    </row>
    <row r="211" spans="1:19" x14ac:dyDescent="0.25">
      <c r="A211" t="s">
        <v>715</v>
      </c>
      <c r="B21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1978 Nelson Piquet - McLaren M23</v>
      </c>
      <c r="C211">
        <f>COUNTIF(Wishlist!A:A,Table1[[#This Row],[Artículo]])</f>
        <v>0</v>
      </c>
      <c r="D211" t="str">
        <f>_xlfn.XLOOKUP(Table1[[#This Row],[Artículo]],Campeones!A:A,Campeones!B:B,"")</f>
        <v/>
      </c>
      <c r="E211" s="4">
        <v>69.95</v>
      </c>
      <c r="F211" s="4">
        <v>69.95</v>
      </c>
      <c r="G211" s="4">
        <v>69.95</v>
      </c>
      <c r="H211" s="4">
        <v>69.95</v>
      </c>
      <c r="I211" s="4">
        <v>69.95</v>
      </c>
      <c r="J211" s="4">
        <v>69.95</v>
      </c>
      <c r="K211" s="4">
        <v>69.95</v>
      </c>
      <c r="L211" s="4">
        <v>69.95</v>
      </c>
      <c r="M211" s="4">
        <v>69.95</v>
      </c>
      <c r="N211" s="4">
        <v>69.95</v>
      </c>
      <c r="O211" s="4">
        <v>69.95</v>
      </c>
      <c r="P211" s="4">
        <v>69.95</v>
      </c>
      <c r="Q211" s="4">
        <v>69.95</v>
      </c>
      <c r="R211" s="4">
        <v>69.95</v>
      </c>
      <c r="S211" s="4">
        <v>69.95</v>
      </c>
    </row>
    <row r="212" spans="1:19" x14ac:dyDescent="0.25">
      <c r="A212" t="s">
        <v>807</v>
      </c>
      <c r="B21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1981 Gilles Villeneuve - Ferrari 126CK #27</v>
      </c>
      <c r="C212">
        <f>COUNTIF(Wishlist!A:A,Table1[[#This Row],[Artículo]])</f>
        <v>0</v>
      </c>
      <c r="D212" t="str">
        <f>_xlfn.XLOOKUP(Table1[[#This Row],[Artículo]],Campeones!A:A,Campeones!B:B,"")</f>
        <v/>
      </c>
      <c r="E212" s="4">
        <v>69.95</v>
      </c>
      <c r="F212" s="4">
        <v>69.95</v>
      </c>
      <c r="G212" s="4">
        <v>69.95</v>
      </c>
      <c r="H212" s="4">
        <v>69.95</v>
      </c>
      <c r="I212" s="4">
        <v>69.95</v>
      </c>
      <c r="J212" s="4">
        <v>69.95</v>
      </c>
      <c r="K212" s="4">
        <v>69.95</v>
      </c>
      <c r="L212" s="4">
        <v>69.95</v>
      </c>
      <c r="M212" s="4">
        <v>69.95</v>
      </c>
      <c r="N212" s="4">
        <v>69.95</v>
      </c>
      <c r="O212" s="4">
        <v>69.95</v>
      </c>
      <c r="P212" s="4">
        <v>69.95</v>
      </c>
      <c r="Q212" s="4">
        <v>69.95</v>
      </c>
      <c r="R212" s="4">
        <v>69.95</v>
      </c>
      <c r="S212" s="4">
        <v>69.95</v>
      </c>
    </row>
    <row r="213" spans="1:19" x14ac:dyDescent="0.25">
      <c r="A213" t="s">
        <v>866</v>
      </c>
      <c r="B21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1983 Chico Serra - Arrows A6</v>
      </c>
      <c r="C213">
        <f>COUNTIF(Wishlist!A:A,Table1[[#This Row],[Artículo]])</f>
        <v>0</v>
      </c>
      <c r="D213" t="str">
        <f>_xlfn.XLOOKUP(Table1[[#This Row],[Artículo]],Campeones!A:A,Campeones!B:B,"")</f>
        <v/>
      </c>
      <c r="E213" s="4">
        <v>69.95</v>
      </c>
      <c r="F213" s="4">
        <v>69.95</v>
      </c>
      <c r="G213" s="4">
        <v>69.95</v>
      </c>
      <c r="H213" s="4">
        <v>69.95</v>
      </c>
      <c r="I213" s="4">
        <v>69.95</v>
      </c>
      <c r="J213" s="4">
        <v>69.95</v>
      </c>
      <c r="K213" s="4">
        <v>69.95</v>
      </c>
      <c r="L213" s="4">
        <v>69.95</v>
      </c>
      <c r="M213" s="4">
        <v>69.95</v>
      </c>
      <c r="N213" s="4">
        <v>69.95</v>
      </c>
      <c r="O213" s="4">
        <v>69.95</v>
      </c>
      <c r="P213" s="4">
        <v>69.95</v>
      </c>
      <c r="Q213" s="4">
        <v>69.95</v>
      </c>
      <c r="R213" s="4">
        <v>69.95</v>
      </c>
      <c r="S213" s="4">
        <v>69.95</v>
      </c>
    </row>
    <row r="214" spans="1:19" x14ac:dyDescent="0.25">
      <c r="A214" t="s">
        <v>872</v>
      </c>
      <c r="B21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1983 Danny Sullivan - Tyrrell 011B</v>
      </c>
      <c r="C214">
        <f>COUNTIF(Wishlist!A:A,Table1[[#This Row],[Artículo]])</f>
        <v>0</v>
      </c>
      <c r="D214" t="str">
        <f>_xlfn.XLOOKUP(Table1[[#This Row],[Artículo]],Campeones!A:A,Campeones!B:B,"")</f>
        <v/>
      </c>
      <c r="E214" s="4">
        <v>69.95</v>
      </c>
      <c r="F214" s="4">
        <v>69.95</v>
      </c>
      <c r="G214" s="4">
        <v>69.95</v>
      </c>
      <c r="H214" s="4">
        <v>69.95</v>
      </c>
      <c r="I214" s="4">
        <v>69.95</v>
      </c>
      <c r="J214" s="4">
        <v>69.95</v>
      </c>
      <c r="K214" s="4">
        <v>69.95</v>
      </c>
      <c r="L214" s="4">
        <v>69.95</v>
      </c>
      <c r="M214" s="4">
        <v>69.95</v>
      </c>
      <c r="N214" s="4">
        <v>69.95</v>
      </c>
      <c r="O214" s="4">
        <v>69.95</v>
      </c>
      <c r="P214" s="4">
        <v>69.95</v>
      </c>
      <c r="Q214" s="4">
        <v>69.95</v>
      </c>
      <c r="R214" s="4">
        <v>69.95</v>
      </c>
      <c r="S214" s="4">
        <v>69.95</v>
      </c>
    </row>
    <row r="215" spans="1:19" x14ac:dyDescent="0.25">
      <c r="A215" t="s">
        <v>876</v>
      </c>
      <c r="B21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1983 Marc Surer - Arrows A6</v>
      </c>
      <c r="C215">
        <f>COUNTIF(Wishlist!A:A,Table1[[#This Row],[Artículo]])</f>
        <v>0</v>
      </c>
      <c r="D215" t="str">
        <f>_xlfn.XLOOKUP(Table1[[#This Row],[Artículo]],Campeones!A:A,Campeones!B:B,"")</f>
        <v/>
      </c>
      <c r="E215" s="4">
        <v>69.95</v>
      </c>
      <c r="F215" s="4">
        <v>69.95</v>
      </c>
      <c r="G215" s="4">
        <v>69.95</v>
      </c>
      <c r="H215" s="4">
        <v>69.95</v>
      </c>
      <c r="I215" s="4">
        <v>69.95</v>
      </c>
      <c r="J215" s="4">
        <v>69.95</v>
      </c>
      <c r="K215" s="4">
        <v>69.95</v>
      </c>
      <c r="L215" s="4">
        <v>69.95</v>
      </c>
      <c r="M215" s="4">
        <v>69.95</v>
      </c>
      <c r="N215" s="4">
        <v>69.95</v>
      </c>
      <c r="O215" s="4">
        <v>69.95</v>
      </c>
      <c r="P215" s="4">
        <v>69.95</v>
      </c>
      <c r="Q215" s="4">
        <v>69.95</v>
      </c>
      <c r="R215" s="4">
        <v>69.95</v>
      </c>
      <c r="S215" s="4">
        <v>69.95</v>
      </c>
    </row>
    <row r="216" spans="1:19" x14ac:dyDescent="0.25">
      <c r="A216" t="s">
        <v>879</v>
      </c>
      <c r="B21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1983 Michele Alboreto - Tyrrell 011B</v>
      </c>
      <c r="C216">
        <f>COUNTIF(Wishlist!A:A,Table1[[#This Row],[Artículo]])</f>
        <v>0</v>
      </c>
      <c r="D216" t="str">
        <f>_xlfn.XLOOKUP(Table1[[#This Row],[Artículo]],Campeones!A:A,Campeones!B:B,"")</f>
        <v/>
      </c>
      <c r="E216" s="4">
        <v>69.95</v>
      </c>
      <c r="F216" s="4">
        <v>69.95</v>
      </c>
      <c r="G216" s="4">
        <v>69.95</v>
      </c>
      <c r="H216" s="4">
        <v>69.95</v>
      </c>
      <c r="I216" s="4">
        <v>69.95</v>
      </c>
      <c r="J216" s="4">
        <v>69.95</v>
      </c>
      <c r="K216" s="4">
        <v>69.95</v>
      </c>
      <c r="L216" s="4">
        <v>69.95</v>
      </c>
      <c r="M216" s="4">
        <v>69.95</v>
      </c>
      <c r="N216" s="4">
        <v>69.95</v>
      </c>
      <c r="O216" s="4">
        <v>69.95</v>
      </c>
      <c r="P216" s="4">
        <v>69.95</v>
      </c>
      <c r="Q216" s="4">
        <v>69.95</v>
      </c>
      <c r="R216" s="4">
        <v>69.95</v>
      </c>
      <c r="S216" s="4">
        <v>69.95</v>
      </c>
    </row>
    <row r="217" spans="1:19" x14ac:dyDescent="0.25">
      <c r="A217" t="s">
        <v>889</v>
      </c>
      <c r="B21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1984 Emerson Fittipaldi - Spirit 101</v>
      </c>
      <c r="C217">
        <f>COUNTIF(Wishlist!A:A,Table1[[#This Row],[Artículo]])</f>
        <v>0</v>
      </c>
      <c r="D217" t="str">
        <f>_xlfn.XLOOKUP(Table1[[#This Row],[Artículo]],Campeones!A:A,Campeones!B:B,"")</f>
        <v/>
      </c>
      <c r="E217" s="4">
        <v>69.95</v>
      </c>
      <c r="F217" s="4">
        <v>69.95</v>
      </c>
      <c r="G217" s="4">
        <v>69.95</v>
      </c>
      <c r="H217" s="4">
        <v>69.95</v>
      </c>
      <c r="I217" s="4">
        <v>69.95</v>
      </c>
      <c r="J217" s="4">
        <v>69.95</v>
      </c>
      <c r="K217" s="4">
        <v>69.95</v>
      </c>
      <c r="L217" s="4">
        <v>69.95</v>
      </c>
      <c r="M217" s="4">
        <v>69.95</v>
      </c>
      <c r="N217" s="4">
        <v>69.95</v>
      </c>
      <c r="O217" s="4">
        <v>69.95</v>
      </c>
      <c r="P217" s="4">
        <v>69.95</v>
      </c>
      <c r="Q217" s="4">
        <v>69.95</v>
      </c>
      <c r="R217" s="4">
        <v>69.95</v>
      </c>
      <c r="S217" s="4">
        <v>69.95</v>
      </c>
    </row>
    <row r="218" spans="1:19" x14ac:dyDescent="0.25">
      <c r="A218" t="s">
        <v>895</v>
      </c>
      <c r="B21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1984 Johnny Cecotto - Toleman TG184</v>
      </c>
      <c r="C218">
        <f>COUNTIF(Wishlist!A:A,Table1[[#This Row],[Artículo]])</f>
        <v>0</v>
      </c>
      <c r="D218" t="str">
        <f>_xlfn.XLOOKUP(Table1[[#This Row],[Artículo]],Campeones!A:A,Campeones!B:B,"")</f>
        <v/>
      </c>
      <c r="E218" s="4">
        <v>69.95</v>
      </c>
      <c r="F218" s="4">
        <v>69.95</v>
      </c>
      <c r="G218" s="4">
        <v>69.95</v>
      </c>
      <c r="H218" s="4">
        <v>69.95</v>
      </c>
      <c r="I218" s="4">
        <v>69.95</v>
      </c>
      <c r="J218" s="4">
        <v>69.95</v>
      </c>
      <c r="K218" s="4">
        <v>69.95</v>
      </c>
      <c r="L218" s="4">
        <v>69.95</v>
      </c>
      <c r="M218" s="4">
        <v>69.95</v>
      </c>
      <c r="N218" s="4">
        <v>69.95</v>
      </c>
      <c r="O218" s="4">
        <v>69.95</v>
      </c>
      <c r="P218" s="4">
        <v>69.95</v>
      </c>
      <c r="Q218" s="4">
        <v>69.95</v>
      </c>
      <c r="R218" s="4">
        <v>69.95</v>
      </c>
      <c r="S218" s="4">
        <v>69.95</v>
      </c>
    </row>
    <row r="219" spans="1:19" x14ac:dyDescent="0.25">
      <c r="A219" t="s">
        <v>1094</v>
      </c>
      <c r="B21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1995 Olivier Panis - Ligier JS41</v>
      </c>
      <c r="C219">
        <f>COUNTIF(Wishlist!A:A,Table1[[#This Row],[Artículo]])</f>
        <v>0</v>
      </c>
      <c r="D219" t="str">
        <f>_xlfn.XLOOKUP(Table1[[#This Row],[Artículo]],Campeones!A:A,Campeones!B:B,"")</f>
        <v/>
      </c>
      <c r="E219" s="4">
        <v>69.95</v>
      </c>
      <c r="F219" s="4">
        <v>69.95</v>
      </c>
      <c r="G219" s="4">
        <v>69.95</v>
      </c>
      <c r="H219" s="4">
        <v>69.95</v>
      </c>
      <c r="I219" s="4">
        <v>69.95</v>
      </c>
      <c r="J219" s="4">
        <v>69.95</v>
      </c>
      <c r="K219" s="4">
        <v>69.95</v>
      </c>
      <c r="L219" s="4">
        <v>69.95</v>
      </c>
      <c r="M219" s="4">
        <v>69.95</v>
      </c>
      <c r="N219" s="4">
        <v>69.95</v>
      </c>
      <c r="O219" s="4">
        <v>69.95</v>
      </c>
      <c r="P219" s="4">
        <v>69.95</v>
      </c>
      <c r="Q219" s="4">
        <v>69.95</v>
      </c>
      <c r="R219" s="4">
        <v>69.95</v>
      </c>
      <c r="S219" s="4">
        <v>69.95</v>
      </c>
    </row>
    <row r="220" spans="1:19" x14ac:dyDescent="0.25">
      <c r="A220" t="s">
        <v>1004</v>
      </c>
      <c r="B22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1991 Andrea de Cesaris - Jordan 191</v>
      </c>
      <c r="C220">
        <f>COUNTIF(Wishlist!A:A,Table1[[#This Row],[Artículo]])</f>
        <v>0</v>
      </c>
      <c r="D220" t="str">
        <f>_xlfn.XLOOKUP(Table1[[#This Row],[Artículo]],Campeones!A:A,Campeones!B:B,"")</f>
        <v/>
      </c>
      <c r="E220" s="4">
        <v>71.959999999999994</v>
      </c>
      <c r="F220" s="4">
        <v>71.959999999999994</v>
      </c>
      <c r="G220" s="4">
        <v>71.959999999999994</v>
      </c>
      <c r="H220" s="4">
        <v>71.959999999999994</v>
      </c>
      <c r="I220" s="4">
        <v>71.959999999999994</v>
      </c>
      <c r="J220" s="4">
        <v>71.959999999999994</v>
      </c>
      <c r="K220" s="4">
        <v>71.959999999999994</v>
      </c>
      <c r="L220" s="4">
        <v>71.959999999999994</v>
      </c>
      <c r="M220" s="4">
        <v>71.959999999999994</v>
      </c>
      <c r="N220" s="4">
        <v>71.959999999999994</v>
      </c>
      <c r="O220" s="4">
        <v>71.959999999999994</v>
      </c>
      <c r="P220" s="4">
        <v>71.959999999999994</v>
      </c>
      <c r="Q220" s="4">
        <v>71.959999999999994</v>
      </c>
      <c r="R220" s="4">
        <v>71.959999999999994</v>
      </c>
      <c r="S220" s="4">
        <v>71.959999999999994</v>
      </c>
    </row>
    <row r="221" spans="1:19" x14ac:dyDescent="0.25">
      <c r="A221" t="s">
        <v>1007</v>
      </c>
      <c r="B22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1991 Michael Schumacher - Jordan 191</v>
      </c>
      <c r="C221">
        <f>COUNTIF(Wishlist!A:A,Table1[[#This Row],[Artículo]])</f>
        <v>0</v>
      </c>
      <c r="D221" t="str">
        <f>_xlfn.XLOOKUP(Table1[[#This Row],[Artículo]],Campeones!A:A,Campeones!B:B,"")</f>
        <v/>
      </c>
      <c r="E221" s="4">
        <v>71.959999999999994</v>
      </c>
      <c r="F221" s="4">
        <v>71.959999999999994</v>
      </c>
      <c r="G221" s="4">
        <v>71.959999999999994</v>
      </c>
      <c r="H221" s="4">
        <v>71.959999999999994</v>
      </c>
      <c r="I221" s="4">
        <v>71.959999999999994</v>
      </c>
      <c r="J221" s="4">
        <v>71.959999999999994</v>
      </c>
      <c r="K221" s="4">
        <v>71.959999999999994</v>
      </c>
      <c r="L221" s="4">
        <v>71.959999999999994</v>
      </c>
      <c r="M221" s="4">
        <v>71.959999999999994</v>
      </c>
      <c r="N221" s="4">
        <v>71.959999999999994</v>
      </c>
      <c r="O221" s="4">
        <v>71.959999999999994</v>
      </c>
      <c r="P221" s="4">
        <v>71.959999999999994</v>
      </c>
      <c r="Q221" s="4">
        <v>71.959999999999994</v>
      </c>
      <c r="R221" s="4">
        <v>71.959999999999994</v>
      </c>
      <c r="S221" s="4">
        <v>71.959999999999994</v>
      </c>
    </row>
    <row r="222" spans="1:19" x14ac:dyDescent="0.25">
      <c r="A222" t="s">
        <v>1043</v>
      </c>
      <c r="B22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1993 Michael Schumacher - Benetton B193B</v>
      </c>
      <c r="C222">
        <f>COUNTIF(Wishlist!A:A,Table1[[#This Row],[Artículo]])</f>
        <v>0</v>
      </c>
      <c r="D222" t="str">
        <f>_xlfn.XLOOKUP(Table1[[#This Row],[Artículo]],Campeones!A:A,Campeones!B:B,"")</f>
        <v/>
      </c>
      <c r="E222" s="4">
        <v>71.959999999999994</v>
      </c>
      <c r="F222" s="4">
        <v>71.959999999999994</v>
      </c>
      <c r="G222" s="4">
        <v>71.959999999999994</v>
      </c>
      <c r="H222" s="4">
        <v>71.959999999999994</v>
      </c>
      <c r="I222" s="4">
        <v>71.959999999999994</v>
      </c>
      <c r="J222" s="4">
        <v>71.959999999999994</v>
      </c>
      <c r="K222" s="4">
        <v>71.959999999999994</v>
      </c>
      <c r="L222" s="4">
        <v>71.959999999999994</v>
      </c>
      <c r="M222" s="4">
        <v>71.959999999999994</v>
      </c>
      <c r="N222" s="4">
        <v>71.959999999999994</v>
      </c>
      <c r="O222" s="4">
        <v>71.959999999999994</v>
      </c>
      <c r="P222" s="4">
        <v>71.959999999999994</v>
      </c>
      <c r="Q222" s="4">
        <v>71.959999999999994</v>
      </c>
      <c r="R222" s="4">
        <v>71.959999999999994</v>
      </c>
      <c r="S222" s="4">
        <v>71.959999999999994</v>
      </c>
    </row>
    <row r="223" spans="1:19" x14ac:dyDescent="0.25">
      <c r="A223" t="s">
        <v>1039</v>
      </c>
      <c r="B22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1993 Michael Schumacher - Benetton Ford B193B</v>
      </c>
      <c r="C223">
        <f>COUNTIF(Wishlist!A:A,Table1[[#This Row],[Artículo]])</f>
        <v>0</v>
      </c>
      <c r="D223" t="str">
        <f>_xlfn.XLOOKUP(Table1[[#This Row],[Artículo]],Campeones!A:A,Campeones!B:B,"")</f>
        <v/>
      </c>
      <c r="E223" s="4">
        <v>71.959999999999994</v>
      </c>
      <c r="F223" s="4">
        <v>71.959999999999994</v>
      </c>
      <c r="G223" s="4">
        <v>71.959999999999994</v>
      </c>
      <c r="H223" s="4">
        <v>71.959999999999994</v>
      </c>
      <c r="I223" s="4">
        <v>71.959999999999994</v>
      </c>
      <c r="J223" s="4">
        <v>71.959999999999994</v>
      </c>
      <c r="K223" s="4">
        <v>71.959999999999994</v>
      </c>
      <c r="L223" s="4">
        <v>71.959999999999994</v>
      </c>
      <c r="M223" s="4">
        <v>71.959999999999994</v>
      </c>
      <c r="N223" s="4">
        <v>71.959999999999994</v>
      </c>
      <c r="O223" s="4">
        <v>71.959999999999994</v>
      </c>
      <c r="P223" s="4">
        <v>71.959999999999994</v>
      </c>
      <c r="Q223" s="4">
        <v>71.959999999999994</v>
      </c>
      <c r="R223" s="4">
        <v>71.959999999999994</v>
      </c>
      <c r="S223" s="4">
        <v>71.959999999999994</v>
      </c>
    </row>
    <row r="224" spans="1:19" x14ac:dyDescent="0.25">
      <c r="A224" t="s">
        <v>1049</v>
      </c>
      <c r="B22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1993 Michele Alboreto - Benetton Ford B193B</v>
      </c>
      <c r="C224">
        <f>COUNTIF(Wishlist!A:A,Table1[[#This Row],[Artículo]])</f>
        <v>0</v>
      </c>
      <c r="D224" t="str">
        <f>_xlfn.XLOOKUP(Table1[[#This Row],[Artículo]],Campeones!A:A,Campeones!B:B,"")</f>
        <v/>
      </c>
      <c r="E224" s="4">
        <v>71.959999999999994</v>
      </c>
      <c r="F224" s="4">
        <v>71.959999999999994</v>
      </c>
      <c r="G224" s="4">
        <v>71.959999999999994</v>
      </c>
      <c r="H224" s="4">
        <v>71.959999999999994</v>
      </c>
      <c r="I224" s="4">
        <v>71.959999999999994</v>
      </c>
      <c r="J224" s="4">
        <v>71.959999999999994</v>
      </c>
      <c r="K224" s="4">
        <v>71.959999999999994</v>
      </c>
      <c r="L224" s="4">
        <v>71.959999999999994</v>
      </c>
      <c r="M224" s="4">
        <v>71.959999999999994</v>
      </c>
      <c r="N224" s="4">
        <v>71.959999999999994</v>
      </c>
      <c r="O224" s="4">
        <v>71.959999999999994</v>
      </c>
      <c r="P224" s="4">
        <v>71.959999999999994</v>
      </c>
      <c r="Q224" s="4">
        <v>71.959999999999994</v>
      </c>
      <c r="R224" s="4">
        <v>71.959999999999994</v>
      </c>
      <c r="S224" s="4">
        <v>71.959999999999994</v>
      </c>
    </row>
    <row r="225" spans="1:19" x14ac:dyDescent="0.25">
      <c r="A225" t="s">
        <v>1079</v>
      </c>
      <c r="B22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1994 Michael Schumacher - Benetton B194</v>
      </c>
      <c r="C225">
        <f>COUNTIF(Wishlist!A:A,Table1[[#This Row],[Artículo]])</f>
        <v>0</v>
      </c>
      <c r="D225" t="str">
        <f>_xlfn.XLOOKUP(Table1[[#This Row],[Artículo]],Campeones!A:A,Campeones!B:B,"")</f>
        <v/>
      </c>
      <c r="E225" s="4">
        <v>71.959999999999994</v>
      </c>
      <c r="F225" s="4">
        <v>71.959999999999994</v>
      </c>
      <c r="G225" s="4">
        <v>71.959999999999994</v>
      </c>
      <c r="H225" s="4">
        <v>71.959999999999994</v>
      </c>
      <c r="I225" s="4">
        <v>71.959999999999994</v>
      </c>
      <c r="J225" s="4">
        <v>71.959999999999994</v>
      </c>
      <c r="K225" s="4">
        <v>71.959999999999994</v>
      </c>
      <c r="L225" s="4">
        <v>71.959999999999994</v>
      </c>
      <c r="M225" s="4">
        <v>71.959999999999994</v>
      </c>
      <c r="N225" s="4">
        <v>71.959999999999994</v>
      </c>
      <c r="O225" s="4">
        <v>71.959999999999994</v>
      </c>
      <c r="P225" s="4">
        <v>71.959999999999994</v>
      </c>
      <c r="Q225" s="4">
        <v>71.959999999999994</v>
      </c>
      <c r="R225" s="4">
        <v>71.959999999999994</v>
      </c>
      <c r="S225" s="4">
        <v>71.959999999999994</v>
      </c>
    </row>
    <row r="226" spans="1:19" x14ac:dyDescent="0.25">
      <c r="A226" t="s">
        <v>1266</v>
      </c>
      <c r="B22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2016 Max Verstappen - Red Bull RB12</v>
      </c>
      <c r="C226">
        <f>COUNTIF(Wishlist!A:A,Table1[[#This Row],[Artículo]])</f>
        <v>0</v>
      </c>
      <c r="D226" t="str">
        <f>_xlfn.XLOOKUP(Table1[[#This Row],[Artículo]],Campeones!A:A,Campeones!B:B,"")</f>
        <v/>
      </c>
      <c r="E226" s="4">
        <v>71.959999999999994</v>
      </c>
      <c r="F226" s="4">
        <v>71.959999999999994</v>
      </c>
      <c r="G226" s="4">
        <v>71.959999999999994</v>
      </c>
      <c r="H226" s="4">
        <v>71.959999999999994</v>
      </c>
      <c r="I226" s="4">
        <v>71.959999999999994</v>
      </c>
      <c r="J226" s="4">
        <v>71.959999999999994</v>
      </c>
      <c r="K226" s="4">
        <v>71.959999999999994</v>
      </c>
      <c r="L226" s="4">
        <v>71.959999999999994</v>
      </c>
      <c r="M226" s="4">
        <v>71.959999999999994</v>
      </c>
      <c r="N226" s="4">
        <v>71.959999999999994</v>
      </c>
      <c r="O226" s="4">
        <v>71.959999999999994</v>
      </c>
      <c r="P226" s="4">
        <v>71.959999999999994</v>
      </c>
      <c r="Q226" s="4">
        <v>71.959999999999994</v>
      </c>
      <c r="R226" s="4">
        <v>71.959999999999994</v>
      </c>
      <c r="S226" s="4">
        <v>71.959999999999994</v>
      </c>
    </row>
    <row r="227" spans="1:19" x14ac:dyDescent="0.25">
      <c r="A227" t="s">
        <v>1263</v>
      </c>
      <c r="B22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2016 Max Verstappen - Red Bull RB12</v>
      </c>
      <c r="C227">
        <f>COUNTIF(Wishlist!A:A,Table1[[#This Row],[Artículo]])</f>
        <v>0</v>
      </c>
      <c r="D227" t="str">
        <f>_xlfn.XLOOKUP(Table1[[#This Row],[Artículo]],Campeones!A:A,Campeones!B:B,"")</f>
        <v/>
      </c>
      <c r="E227" s="4">
        <v>71.959999999999994</v>
      </c>
      <c r="F227" s="4">
        <v>71.959999999999994</v>
      </c>
      <c r="G227" s="4">
        <v>71.959999999999994</v>
      </c>
      <c r="H227" s="4">
        <v>71.959999999999994</v>
      </c>
      <c r="I227" s="4">
        <v>71.959999999999994</v>
      </c>
      <c r="J227" s="4">
        <v>71.959999999999994</v>
      </c>
      <c r="K227" s="4">
        <v>71.959999999999994</v>
      </c>
      <c r="L227" s="4">
        <v>71.959999999999994</v>
      </c>
      <c r="M227" s="4">
        <v>71.959999999999994</v>
      </c>
      <c r="N227" s="4">
        <v>71.959999999999994</v>
      </c>
      <c r="O227" s="4">
        <v>71.959999999999994</v>
      </c>
      <c r="P227" s="4">
        <v>71.959999999999994</v>
      </c>
      <c r="Q227" s="4">
        <v>71.959999999999994</v>
      </c>
      <c r="R227" s="4">
        <v>71.959999999999994</v>
      </c>
      <c r="S227" s="4">
        <v>71.959999999999994</v>
      </c>
    </row>
    <row r="228" spans="1:19" x14ac:dyDescent="0.25">
      <c r="A228" t="s">
        <v>1337</v>
      </c>
      <c r="B22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2018 Esteban Ocon - Force India VJM11</v>
      </c>
      <c r="C228">
        <f>COUNTIF(Wishlist!A:A,Table1[[#This Row],[Artículo]])</f>
        <v>0</v>
      </c>
      <c r="D228" t="str">
        <f>_xlfn.XLOOKUP(Table1[[#This Row],[Artículo]],Campeones!A:A,Campeones!B:B,"")</f>
        <v/>
      </c>
      <c r="E228" s="4">
        <v>71.959999999999994</v>
      </c>
      <c r="F228" s="4">
        <v>71.959999999999994</v>
      </c>
      <c r="G228" s="4">
        <v>71.959999999999994</v>
      </c>
      <c r="H228" s="4">
        <v>71.959999999999994</v>
      </c>
      <c r="I228" s="4">
        <v>71.959999999999994</v>
      </c>
      <c r="J228" s="4">
        <v>71.959999999999994</v>
      </c>
      <c r="K228" s="4">
        <v>71.959999999999994</v>
      </c>
      <c r="L228" s="4">
        <v>71.959999999999994</v>
      </c>
      <c r="M228" s="4">
        <v>71.959999999999994</v>
      </c>
      <c r="N228" s="4">
        <v>71.959999999999994</v>
      </c>
      <c r="O228" s="4">
        <v>71.959999999999994</v>
      </c>
      <c r="P228" s="4">
        <v>71.959999999999994</v>
      </c>
      <c r="Q228" s="4">
        <v>71.959999999999994</v>
      </c>
      <c r="R228" s="4">
        <v>71.959999999999994</v>
      </c>
      <c r="S228" s="4">
        <v>71.959999999999994</v>
      </c>
    </row>
    <row r="229" spans="1:19" x14ac:dyDescent="0.25">
      <c r="A229" t="s">
        <v>1341</v>
      </c>
      <c r="B22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2018 Max Verstappen - Red Bull Racing RB14</v>
      </c>
      <c r="C229">
        <f>COUNTIF(Wishlist!A:A,Table1[[#This Row],[Artículo]])</f>
        <v>0</v>
      </c>
      <c r="D229" t="str">
        <f>_xlfn.XLOOKUP(Table1[[#This Row],[Artículo]],Campeones!A:A,Campeones!B:B,"")</f>
        <v/>
      </c>
      <c r="E229" s="4">
        <v>71.959999999999994</v>
      </c>
      <c r="F229" s="4">
        <v>71.959999999999994</v>
      </c>
      <c r="G229" s="4">
        <v>71.959999999999994</v>
      </c>
      <c r="H229" s="4">
        <v>71.959999999999994</v>
      </c>
      <c r="I229" s="4">
        <v>71.959999999999994</v>
      </c>
      <c r="J229" s="4">
        <v>71.959999999999994</v>
      </c>
      <c r="K229" s="4">
        <v>71.959999999999994</v>
      </c>
      <c r="L229" s="4">
        <v>71.959999999999994</v>
      </c>
      <c r="M229" s="4">
        <v>71.959999999999994</v>
      </c>
      <c r="N229" s="4">
        <v>71.959999999999994</v>
      </c>
      <c r="O229" s="4">
        <v>71.959999999999994</v>
      </c>
      <c r="P229" s="4">
        <v>71.959999999999994</v>
      </c>
      <c r="Q229" s="4">
        <v>71.959999999999994</v>
      </c>
      <c r="R229" s="4">
        <v>71.959999999999994</v>
      </c>
      <c r="S229" s="4">
        <v>71.959999999999994</v>
      </c>
    </row>
    <row r="230" spans="1:19" x14ac:dyDescent="0.25">
      <c r="A230" t="s">
        <v>1381</v>
      </c>
      <c r="B23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2019 Lewis Hamilton - Mercedes-AMG F1 W10 EQ Power+</v>
      </c>
      <c r="C230">
        <f>COUNTIF(Wishlist!A:A,Table1[[#This Row],[Artículo]])</f>
        <v>0</v>
      </c>
      <c r="D230" t="str">
        <f>_xlfn.XLOOKUP(Table1[[#This Row],[Artículo]],Campeones!A:A,Campeones!B:B,"")</f>
        <v/>
      </c>
      <c r="E230" s="4">
        <v>71.959999999999994</v>
      </c>
      <c r="F230" s="4">
        <v>71.959999999999994</v>
      </c>
      <c r="G230" s="4">
        <v>71.959999999999994</v>
      </c>
      <c r="H230" s="4">
        <v>71.959999999999994</v>
      </c>
      <c r="I230" s="4">
        <v>71.959999999999994</v>
      </c>
      <c r="J230" s="4">
        <v>71.959999999999994</v>
      </c>
      <c r="K230" s="4">
        <v>71.959999999999994</v>
      </c>
      <c r="L230" s="4">
        <v>71.959999999999994</v>
      </c>
      <c r="M230" s="4">
        <v>71.959999999999994</v>
      </c>
      <c r="N230" s="4">
        <v>71.959999999999994</v>
      </c>
      <c r="O230" s="4">
        <v>71.959999999999994</v>
      </c>
      <c r="P230" s="4">
        <v>71.959999999999994</v>
      </c>
      <c r="Q230" s="4">
        <v>71.959999999999994</v>
      </c>
      <c r="R230" s="4">
        <v>71.959999999999994</v>
      </c>
      <c r="S230" s="4">
        <v>71.959999999999994</v>
      </c>
    </row>
    <row r="231" spans="1:19" x14ac:dyDescent="0.25">
      <c r="A231" t="s">
        <v>1385</v>
      </c>
      <c r="B23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2019 Max Verstappen - Red Bull Racing RB15</v>
      </c>
      <c r="C231">
        <f>COUNTIF(Wishlist!A:A,Table1[[#This Row],[Artículo]])</f>
        <v>0</v>
      </c>
      <c r="D231" t="str">
        <f>_xlfn.XLOOKUP(Table1[[#This Row],[Artículo]],Campeones!A:A,Campeones!B:B,"")</f>
        <v/>
      </c>
      <c r="E231" s="4">
        <v>71.959999999999994</v>
      </c>
      <c r="F231" s="4">
        <v>71.959999999999994</v>
      </c>
      <c r="G231" s="4">
        <v>71.959999999999994</v>
      </c>
      <c r="H231" s="4">
        <v>71.959999999999994</v>
      </c>
      <c r="I231" s="4">
        <v>71.959999999999994</v>
      </c>
      <c r="J231" s="4">
        <v>71.959999999999994</v>
      </c>
      <c r="K231" s="4">
        <v>71.959999999999994</v>
      </c>
      <c r="L231" s="4">
        <v>71.959999999999994</v>
      </c>
      <c r="M231" s="4">
        <v>71.959999999999994</v>
      </c>
      <c r="N231" s="4">
        <v>71.959999999999994</v>
      </c>
      <c r="O231" s="4">
        <v>71.959999999999994</v>
      </c>
      <c r="P231" s="4">
        <v>71.959999999999994</v>
      </c>
      <c r="Q231" s="4">
        <v>71.959999999999994</v>
      </c>
      <c r="R231" s="4">
        <v>71.959999999999994</v>
      </c>
      <c r="S231" s="4">
        <v>71.959999999999994</v>
      </c>
    </row>
    <row r="232" spans="1:19" x14ac:dyDescent="0.25">
      <c r="A232" t="s">
        <v>1429</v>
      </c>
      <c r="B23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Lance Stroll - Racing Point RP20</v>
      </c>
      <c r="C232">
        <f>COUNTIF(Wishlist!A:A,Table1[[#This Row],[Artículo]])</f>
        <v>0</v>
      </c>
      <c r="D232" t="str">
        <f>_xlfn.XLOOKUP(Table1[[#This Row],[Artículo]],Campeones!A:A,Campeones!B:B,"")</f>
        <v/>
      </c>
      <c r="E232" s="4">
        <v>71.959999999999994</v>
      </c>
      <c r="F232" s="4">
        <v>71.959999999999994</v>
      </c>
      <c r="G232" s="4">
        <v>71.959999999999994</v>
      </c>
      <c r="H232" s="4">
        <v>71.959999999999994</v>
      </c>
      <c r="I232" s="4">
        <v>71.959999999999994</v>
      </c>
      <c r="J232" s="4">
        <v>71.959999999999994</v>
      </c>
      <c r="K232" s="4">
        <v>71.959999999999994</v>
      </c>
      <c r="L232" s="4">
        <v>71.959999999999994</v>
      </c>
      <c r="M232" s="4">
        <v>71.959999999999994</v>
      </c>
      <c r="N232" s="4">
        <v>71.959999999999994</v>
      </c>
      <c r="O232" s="4">
        <v>71.959999999999994</v>
      </c>
      <c r="P232" s="4">
        <v>71.959999999999994</v>
      </c>
      <c r="Q232" s="4">
        <v>71.959999999999994</v>
      </c>
      <c r="R232" s="4">
        <v>71.959999999999994</v>
      </c>
      <c r="S232" s="4">
        <v>71.959999999999994</v>
      </c>
    </row>
    <row r="233" spans="1:19" x14ac:dyDescent="0.25">
      <c r="A233" t="s">
        <v>1439</v>
      </c>
      <c r="B23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Lewis Hamilton - Mercedes-AMG F1 W11 EQ Performance</v>
      </c>
      <c r="C233">
        <f>COUNTIF(Wishlist!A:A,Table1[[#This Row],[Artículo]])</f>
        <v>0</v>
      </c>
      <c r="D233" t="str">
        <f>_xlfn.XLOOKUP(Table1[[#This Row],[Artículo]],Campeones!A:A,Campeones!B:B,"")</f>
        <v/>
      </c>
      <c r="E233" s="4">
        <v>71.959999999999994</v>
      </c>
      <c r="F233" s="4">
        <v>71.959999999999994</v>
      </c>
      <c r="G233" s="4">
        <v>71.959999999999994</v>
      </c>
      <c r="H233" s="4">
        <v>71.959999999999994</v>
      </c>
      <c r="I233" s="4">
        <v>71.959999999999994</v>
      </c>
      <c r="J233" s="4">
        <v>71.959999999999994</v>
      </c>
      <c r="K233" s="4">
        <v>71.959999999999994</v>
      </c>
      <c r="L233" s="4">
        <v>71.959999999999994</v>
      </c>
      <c r="M233" s="4">
        <v>71.959999999999994</v>
      </c>
      <c r="N233" s="4">
        <v>71.959999999999994</v>
      </c>
      <c r="O233" s="4">
        <v>71.959999999999994</v>
      </c>
      <c r="P233" s="4">
        <v>71.959999999999994</v>
      </c>
      <c r="Q233" s="4">
        <v>71.959999999999994</v>
      </c>
      <c r="R233" s="4">
        <v>71.959999999999994</v>
      </c>
      <c r="S233" s="4">
        <v>71.959999999999994</v>
      </c>
    </row>
    <row r="234" spans="1:19" x14ac:dyDescent="0.25">
      <c r="A234" t="s">
        <v>1436</v>
      </c>
      <c r="B23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Lewis Hamilton - Mercedes-AMG F1 W11 EQ Performance</v>
      </c>
      <c r="C234">
        <f>COUNTIF(Wishlist!A:A,Table1[[#This Row],[Artículo]])</f>
        <v>0</v>
      </c>
      <c r="D234" t="str">
        <f>_xlfn.XLOOKUP(Table1[[#This Row],[Artículo]],Campeones!A:A,Campeones!B:B,"")</f>
        <v/>
      </c>
      <c r="E234" s="4">
        <v>71.959999999999994</v>
      </c>
      <c r="F234" s="4">
        <v>71.959999999999994</v>
      </c>
      <c r="G234" s="4">
        <v>71.959999999999994</v>
      </c>
      <c r="H234" s="4">
        <v>71.959999999999994</v>
      </c>
      <c r="I234" s="4">
        <v>71.959999999999994</v>
      </c>
      <c r="J234" s="4">
        <v>71.959999999999994</v>
      </c>
      <c r="K234" s="4">
        <v>71.959999999999994</v>
      </c>
      <c r="L234" s="4">
        <v>71.959999999999994</v>
      </c>
      <c r="M234" s="4">
        <v>71.959999999999994</v>
      </c>
      <c r="N234" s="4">
        <v>71.959999999999994</v>
      </c>
      <c r="O234" s="4">
        <v>71.959999999999994</v>
      </c>
      <c r="P234" s="4">
        <v>71.959999999999994</v>
      </c>
      <c r="Q234" s="4">
        <v>71.959999999999994</v>
      </c>
      <c r="R234" s="4">
        <v>71.959999999999994</v>
      </c>
      <c r="S234" s="4">
        <v>71.959999999999994</v>
      </c>
    </row>
    <row r="235" spans="1:19" x14ac:dyDescent="0.25">
      <c r="A235" t="s">
        <v>1442</v>
      </c>
      <c r="B23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Lewis Hamilton - Mercedes-AMG F1 W11 EQ Performance</v>
      </c>
      <c r="C235">
        <f>COUNTIF(Wishlist!A:A,Table1[[#This Row],[Artículo]])</f>
        <v>0</v>
      </c>
      <c r="D235" t="str">
        <f>_xlfn.XLOOKUP(Table1[[#This Row],[Artículo]],Campeones!A:A,Campeones!B:B,"")</f>
        <v/>
      </c>
      <c r="E235" s="4">
        <v>71.959999999999994</v>
      </c>
      <c r="F235" s="4">
        <v>71.959999999999994</v>
      </c>
      <c r="G235" s="4">
        <v>71.959999999999994</v>
      </c>
      <c r="H235" s="4">
        <v>71.959999999999994</v>
      </c>
      <c r="I235" s="4">
        <v>71.959999999999994</v>
      </c>
      <c r="J235" s="4">
        <v>71.959999999999994</v>
      </c>
      <c r="K235" s="4">
        <v>71.959999999999994</v>
      </c>
      <c r="L235" s="4">
        <v>71.959999999999994</v>
      </c>
      <c r="M235" s="4">
        <v>71.959999999999994</v>
      </c>
      <c r="N235" s="4">
        <v>71.959999999999994</v>
      </c>
      <c r="O235" s="4">
        <v>71.959999999999994</v>
      </c>
      <c r="P235" s="4">
        <v>71.959999999999994</v>
      </c>
      <c r="Q235" s="4">
        <v>71.959999999999994</v>
      </c>
      <c r="R235" s="4">
        <v>71.959999999999994</v>
      </c>
      <c r="S235" s="4">
        <v>71.959999999999994</v>
      </c>
    </row>
    <row r="236" spans="1:19" x14ac:dyDescent="0.25">
      <c r="A236" t="s">
        <v>1433</v>
      </c>
      <c r="B23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Lewis Hamilton - Mercedes-AMG F1 W12 E Performance</v>
      </c>
      <c r="C236">
        <f>COUNTIF(Wishlist!A:A,Table1[[#This Row],[Artículo]])</f>
        <v>0</v>
      </c>
      <c r="D236" t="str">
        <f>_xlfn.XLOOKUP(Table1[[#This Row],[Artículo]],Campeones!A:A,Campeones!B:B,"")</f>
        <v/>
      </c>
      <c r="E236" s="4">
        <v>71.959999999999994</v>
      </c>
      <c r="F236" s="4">
        <v>71.959999999999994</v>
      </c>
      <c r="G236" s="4">
        <v>71.959999999999994</v>
      </c>
      <c r="H236" s="4">
        <v>71.959999999999994</v>
      </c>
      <c r="I236" s="4">
        <v>71.959999999999994</v>
      </c>
      <c r="J236" s="4">
        <v>71.959999999999994</v>
      </c>
      <c r="K236" s="4">
        <v>71.959999999999994</v>
      </c>
      <c r="L236" s="4">
        <v>71.959999999999994</v>
      </c>
      <c r="M236" s="4">
        <v>71.959999999999994</v>
      </c>
      <c r="N236" s="4">
        <v>71.959999999999994</v>
      </c>
      <c r="O236" s="4">
        <v>71.959999999999994</v>
      </c>
      <c r="P236" s="4">
        <v>71.959999999999994</v>
      </c>
      <c r="Q236" s="4">
        <v>71.959999999999994</v>
      </c>
      <c r="R236" s="4">
        <v>71.959999999999994</v>
      </c>
      <c r="S236" s="4">
        <v>71.959999999999994</v>
      </c>
    </row>
    <row r="237" spans="1:19" x14ac:dyDescent="0.25">
      <c r="A237" t="s">
        <v>1444</v>
      </c>
      <c r="B23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Max Verstappen - Red Bull Racing RB16</v>
      </c>
      <c r="C237">
        <f>COUNTIF(Wishlist!A:A,Table1[[#This Row],[Artículo]])</f>
        <v>0</v>
      </c>
      <c r="D237" t="str">
        <f>_xlfn.XLOOKUP(Table1[[#This Row],[Artículo]],Campeones!A:A,Campeones!B:B,"")</f>
        <v/>
      </c>
      <c r="E237" s="4">
        <v>71.959999999999994</v>
      </c>
      <c r="F237" s="4">
        <v>71.959999999999994</v>
      </c>
      <c r="G237" s="4">
        <v>71.959999999999994</v>
      </c>
      <c r="H237" s="4">
        <v>71.959999999999994</v>
      </c>
      <c r="I237" s="4">
        <v>71.959999999999994</v>
      </c>
      <c r="J237" s="4">
        <v>71.959999999999994</v>
      </c>
      <c r="K237" s="4">
        <v>71.959999999999994</v>
      </c>
      <c r="L237" s="4">
        <v>71.959999999999994</v>
      </c>
      <c r="M237" s="4">
        <v>71.959999999999994</v>
      </c>
      <c r="N237" s="4">
        <v>71.959999999999994</v>
      </c>
      <c r="O237" s="4">
        <v>71.959999999999994</v>
      </c>
      <c r="P237" s="4">
        <v>71.959999999999994</v>
      </c>
      <c r="Q237" s="4">
        <v>71.959999999999994</v>
      </c>
      <c r="R237" s="4">
        <v>71.959999999999994</v>
      </c>
      <c r="S237" s="4">
        <v>71.959999999999994</v>
      </c>
    </row>
    <row r="238" spans="1:19" x14ac:dyDescent="0.25">
      <c r="A238" t="s">
        <v>1449</v>
      </c>
      <c r="B23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Mick Schumacher - Haas VF-20</v>
      </c>
      <c r="C238">
        <f>COUNTIF(Wishlist!A:A,Table1[[#This Row],[Artículo]])</f>
        <v>0</v>
      </c>
      <c r="D238" t="str">
        <f>_xlfn.XLOOKUP(Table1[[#This Row],[Artículo]],Campeones!A:A,Campeones!B:B,"")</f>
        <v/>
      </c>
      <c r="E238" s="4">
        <v>71.959999999999994</v>
      </c>
      <c r="F238" s="4">
        <v>71.959999999999994</v>
      </c>
      <c r="G238" s="4">
        <v>71.959999999999994</v>
      </c>
      <c r="H238" s="4">
        <v>71.959999999999994</v>
      </c>
      <c r="I238" s="4">
        <v>71.959999999999994</v>
      </c>
      <c r="J238" s="4">
        <v>71.959999999999994</v>
      </c>
      <c r="K238" s="4">
        <v>71.959999999999994</v>
      </c>
      <c r="L238" s="4">
        <v>71.959999999999994</v>
      </c>
      <c r="M238" s="4">
        <v>71.959999999999994</v>
      </c>
      <c r="N238" s="4">
        <v>71.959999999999994</v>
      </c>
      <c r="O238" s="4">
        <v>71.959999999999994</v>
      </c>
      <c r="P238" s="4">
        <v>71.959999999999994</v>
      </c>
      <c r="Q238" s="4">
        <v>71.959999999999994</v>
      </c>
      <c r="R238" s="4">
        <v>71.959999999999994</v>
      </c>
      <c r="S238" s="4">
        <v>71.959999999999994</v>
      </c>
    </row>
    <row r="239" spans="1:19" x14ac:dyDescent="0.25">
      <c r="A239" t="s">
        <v>1452</v>
      </c>
      <c r="B23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Nico Hülkenberg - Racing Point RP20</v>
      </c>
      <c r="C239">
        <f>COUNTIF(Wishlist!A:A,Table1[[#This Row],[Artículo]])</f>
        <v>0</v>
      </c>
      <c r="D239" t="str">
        <f>_xlfn.XLOOKUP(Table1[[#This Row],[Artículo]],Campeones!A:A,Campeones!B:B,"")</f>
        <v/>
      </c>
      <c r="E239" s="4">
        <v>71.959999999999994</v>
      </c>
      <c r="F239" s="4">
        <v>71.959999999999994</v>
      </c>
      <c r="G239" s="4">
        <v>71.959999999999994</v>
      </c>
      <c r="H239" s="4">
        <v>71.959999999999994</v>
      </c>
      <c r="I239" s="4">
        <v>71.959999999999994</v>
      </c>
      <c r="J239" s="4">
        <v>71.959999999999994</v>
      </c>
      <c r="K239" s="4">
        <v>71.959999999999994</v>
      </c>
      <c r="L239" s="4">
        <v>71.959999999999994</v>
      </c>
      <c r="M239" s="4">
        <v>71.959999999999994</v>
      </c>
      <c r="N239" s="4">
        <v>71.959999999999994</v>
      </c>
      <c r="O239" s="4">
        <v>71.959999999999994</v>
      </c>
      <c r="P239" s="4">
        <v>71.959999999999994</v>
      </c>
      <c r="Q239" s="4">
        <v>71.959999999999994</v>
      </c>
      <c r="R239" s="4">
        <v>71.959999999999994</v>
      </c>
      <c r="S239" s="4">
        <v>71.959999999999994</v>
      </c>
    </row>
    <row r="240" spans="1:19" x14ac:dyDescent="0.25">
      <c r="A240" t="s">
        <v>1456</v>
      </c>
      <c r="B24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Romain Grosjean - Haas VF-20</v>
      </c>
      <c r="C240">
        <f>COUNTIF(Wishlist!A:A,Table1[[#This Row],[Artículo]])</f>
        <v>0</v>
      </c>
      <c r="D240" t="str">
        <f>_xlfn.XLOOKUP(Table1[[#This Row],[Artículo]],Campeones!A:A,Campeones!B:B,"")</f>
        <v/>
      </c>
      <c r="E240" s="4">
        <v>71.959999999999994</v>
      </c>
      <c r="F240" s="4">
        <v>71.959999999999994</v>
      </c>
      <c r="G240" s="4">
        <v>71.959999999999994</v>
      </c>
      <c r="H240" s="4">
        <v>71.959999999999994</v>
      </c>
      <c r="I240" s="4">
        <v>71.959999999999994</v>
      </c>
      <c r="J240" s="4">
        <v>71.959999999999994</v>
      </c>
      <c r="K240" s="4">
        <v>71.959999999999994</v>
      </c>
      <c r="L240" s="4">
        <v>71.959999999999994</v>
      </c>
      <c r="M240" s="4">
        <v>71.959999999999994</v>
      </c>
      <c r="N240" s="4">
        <v>71.959999999999994</v>
      </c>
      <c r="O240" s="4">
        <v>71.959999999999994</v>
      </c>
      <c r="P240" s="4">
        <v>71.959999999999994</v>
      </c>
      <c r="Q240" s="4">
        <v>71.959999999999994</v>
      </c>
      <c r="R240" s="4">
        <v>71.959999999999994</v>
      </c>
      <c r="S240" s="4">
        <v>71.959999999999994</v>
      </c>
    </row>
    <row r="241" spans="1:19" x14ac:dyDescent="0.25">
      <c r="A241" t="s">
        <v>1459</v>
      </c>
      <c r="B24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Valtteri Bottas - Mercedes-AMG F1 W11 EQ Performance</v>
      </c>
      <c r="C241">
        <f>COUNTIF(Wishlist!A:A,Table1[[#This Row],[Artículo]])</f>
        <v>0</v>
      </c>
      <c r="D241" t="str">
        <f>_xlfn.XLOOKUP(Table1[[#This Row],[Artículo]],Campeones!A:A,Campeones!B:B,"")</f>
        <v/>
      </c>
      <c r="E241" s="4">
        <v>71.959999999999994</v>
      </c>
      <c r="F241" s="4">
        <v>71.959999999999994</v>
      </c>
      <c r="G241" s="4">
        <v>71.959999999999994</v>
      </c>
      <c r="H241" s="4">
        <v>71.959999999999994</v>
      </c>
      <c r="I241" s="4">
        <v>71.959999999999994</v>
      </c>
      <c r="J241" s="4">
        <v>71.959999999999994</v>
      </c>
      <c r="K241" s="4">
        <v>71.959999999999994</v>
      </c>
      <c r="L241" s="4">
        <v>71.959999999999994</v>
      </c>
      <c r="M241" s="4">
        <v>71.959999999999994</v>
      </c>
      <c r="N241" s="4">
        <v>71.959999999999994</v>
      </c>
      <c r="O241" s="4">
        <v>71.959999999999994</v>
      </c>
      <c r="P241" s="4">
        <v>71.959999999999994</v>
      </c>
      <c r="Q241" s="4">
        <v>71.959999999999994</v>
      </c>
      <c r="R241" s="4">
        <v>71.959999999999994</v>
      </c>
      <c r="S241" s="4">
        <v>71.959999999999994</v>
      </c>
    </row>
    <row r="242" spans="1:19" x14ac:dyDescent="0.25">
      <c r="A242" t="s">
        <v>1465</v>
      </c>
      <c r="B24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Yuki Tsunoda - Alpha Tauri AT01</v>
      </c>
      <c r="C242">
        <f>COUNTIF(Wishlist!A:A,Table1[[#This Row],[Artículo]])</f>
        <v>0</v>
      </c>
      <c r="D242" t="str">
        <f>_xlfn.XLOOKUP(Table1[[#This Row],[Artículo]],Campeones!A:A,Campeones!B:B,"")</f>
        <v/>
      </c>
      <c r="E242" s="4">
        <v>71.959999999999994</v>
      </c>
      <c r="F242" s="4">
        <v>71.959999999999994</v>
      </c>
      <c r="G242" s="4">
        <v>71.959999999999994</v>
      </c>
      <c r="H242" s="4">
        <v>71.959999999999994</v>
      </c>
      <c r="I242" s="4">
        <v>71.959999999999994</v>
      </c>
      <c r="J242" s="4">
        <v>71.959999999999994</v>
      </c>
      <c r="K242" s="4">
        <v>71.959999999999994</v>
      </c>
      <c r="L242" s="4">
        <v>71.959999999999994</v>
      </c>
      <c r="M242" s="4">
        <v>71.959999999999994</v>
      </c>
      <c r="N242" s="4">
        <v>71.959999999999994</v>
      </c>
      <c r="O242" s="4">
        <v>71.959999999999994</v>
      </c>
      <c r="P242" s="4">
        <v>71.959999999999994</v>
      </c>
      <c r="Q242" s="4">
        <v>71.959999999999994</v>
      </c>
      <c r="R242" s="4">
        <v>71.959999999999994</v>
      </c>
      <c r="S242" s="4">
        <v>71.959999999999994</v>
      </c>
    </row>
    <row r="243" spans="1:19" x14ac:dyDescent="0.25">
      <c r="A243" t="s">
        <v>1555</v>
      </c>
      <c r="B24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Lewis Hamilton - Mercedes-AMG F1 W12 E Performance</v>
      </c>
      <c r="C243">
        <f>COUNTIF(Wishlist!A:A,Table1[[#This Row],[Artículo]])</f>
        <v>0</v>
      </c>
      <c r="D243" t="str">
        <f>_xlfn.XLOOKUP(Table1[[#This Row],[Artículo]],Campeones!A:A,Campeones!B:B,"")</f>
        <v/>
      </c>
      <c r="E243" s="4">
        <v>71.959999999999994</v>
      </c>
      <c r="F243" s="4">
        <v>71.959999999999994</v>
      </c>
      <c r="G243" s="4">
        <v>71.959999999999994</v>
      </c>
      <c r="H243" s="4">
        <v>71.959999999999994</v>
      </c>
      <c r="I243" s="4">
        <v>71.959999999999994</v>
      </c>
      <c r="J243" s="4">
        <v>71.959999999999994</v>
      </c>
      <c r="K243" s="4">
        <v>71.959999999999994</v>
      </c>
      <c r="L243" s="4">
        <v>71.959999999999994</v>
      </c>
      <c r="M243" s="4">
        <v>71.959999999999994</v>
      </c>
      <c r="N243" s="4">
        <v>71.959999999999994</v>
      </c>
      <c r="O243" s="4">
        <v>71.959999999999994</v>
      </c>
      <c r="P243" s="4">
        <v>71.959999999999994</v>
      </c>
      <c r="Q243" s="4">
        <v>71.959999999999994</v>
      </c>
      <c r="R243" s="4">
        <v>71.959999999999994</v>
      </c>
      <c r="S243" s="4">
        <v>71.959999999999994</v>
      </c>
    </row>
    <row r="244" spans="1:19" x14ac:dyDescent="0.25">
      <c r="A244" t="s">
        <v>1557</v>
      </c>
      <c r="B24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Lewis Hamilton - Mercedes-AMG F1 W12 E Performance</v>
      </c>
      <c r="C244">
        <f>COUNTIF(Wishlist!A:A,Table1[[#This Row],[Artículo]])</f>
        <v>0</v>
      </c>
      <c r="D244" t="str">
        <f>_xlfn.XLOOKUP(Table1[[#This Row],[Artículo]],Campeones!A:A,Campeones!B:B,"")</f>
        <v/>
      </c>
      <c r="E244" s="4">
        <v>71.959999999999994</v>
      </c>
      <c r="F244" s="4">
        <v>71.959999999999994</v>
      </c>
      <c r="G244" s="4">
        <v>71.959999999999994</v>
      </c>
      <c r="H244" s="4">
        <v>71.959999999999994</v>
      </c>
      <c r="I244" s="4">
        <v>71.959999999999994</v>
      </c>
      <c r="J244" s="4">
        <v>71.959999999999994</v>
      </c>
      <c r="K244" s="4">
        <v>71.959999999999994</v>
      </c>
      <c r="L244" s="4">
        <v>71.959999999999994</v>
      </c>
      <c r="M244" s="4">
        <v>71.959999999999994</v>
      </c>
      <c r="N244" s="4">
        <v>71.959999999999994</v>
      </c>
      <c r="O244" s="4">
        <v>71.959999999999994</v>
      </c>
      <c r="P244" s="4">
        <v>71.959999999999994</v>
      </c>
      <c r="Q244" s="4">
        <v>71.959999999999994</v>
      </c>
      <c r="R244" s="4">
        <v>71.959999999999994</v>
      </c>
      <c r="S244" s="4">
        <v>71.959999999999994</v>
      </c>
    </row>
    <row r="245" spans="1:19" x14ac:dyDescent="0.25">
      <c r="A245" t="s">
        <v>1582</v>
      </c>
      <c r="B24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Pierre Gasly - AlphaTauri AT02</v>
      </c>
      <c r="C245">
        <f>COUNTIF(Wishlist!A:A,Table1[[#This Row],[Artículo]])</f>
        <v>0</v>
      </c>
      <c r="D245" t="str">
        <f>_xlfn.XLOOKUP(Table1[[#This Row],[Artículo]],Campeones!A:A,Campeones!B:B,"")</f>
        <v/>
      </c>
      <c r="E245" s="4">
        <v>71.959999999999994</v>
      </c>
      <c r="F245" s="4">
        <v>71.959999999999994</v>
      </c>
      <c r="G245" s="4">
        <v>71.959999999999994</v>
      </c>
      <c r="H245" s="4">
        <v>71.959999999999994</v>
      </c>
      <c r="I245" s="4">
        <v>71.959999999999994</v>
      </c>
      <c r="J245" s="4">
        <v>71.959999999999994</v>
      </c>
      <c r="K245" s="4">
        <v>71.959999999999994</v>
      </c>
      <c r="L245" s="4">
        <v>71.959999999999994</v>
      </c>
      <c r="M245" s="4">
        <v>71.959999999999994</v>
      </c>
      <c r="N245" s="4">
        <v>71.959999999999994</v>
      </c>
      <c r="O245" s="4">
        <v>71.959999999999994</v>
      </c>
      <c r="P245" s="4">
        <v>71.959999999999994</v>
      </c>
      <c r="Q245" s="4">
        <v>71.959999999999994</v>
      </c>
      <c r="R245" s="4">
        <v>71.959999999999994</v>
      </c>
      <c r="S245" s="4">
        <v>71.959999999999994</v>
      </c>
    </row>
    <row r="246" spans="1:19" x14ac:dyDescent="0.25">
      <c r="A246" t="s">
        <v>1601</v>
      </c>
      <c r="B24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Sergio Perez - Red Bull Racing RB16B</v>
      </c>
      <c r="C246">
        <f>COUNTIF(Wishlist!A:A,Table1[[#This Row],[Artículo]])</f>
        <v>0</v>
      </c>
      <c r="D246" t="str">
        <f>_xlfn.XLOOKUP(Table1[[#This Row],[Artículo]],Campeones!A:A,Campeones!B:B,"")</f>
        <v/>
      </c>
      <c r="E246" s="4">
        <v>71.959999999999994</v>
      </c>
      <c r="F246" s="4">
        <v>71.959999999999994</v>
      </c>
      <c r="G246" s="4">
        <v>71.959999999999994</v>
      </c>
      <c r="H246" s="4">
        <v>71.959999999999994</v>
      </c>
      <c r="I246" s="4">
        <v>71.959999999999994</v>
      </c>
      <c r="J246" s="4">
        <v>71.959999999999994</v>
      </c>
      <c r="K246" s="4">
        <v>71.959999999999994</v>
      </c>
      <c r="L246" s="4">
        <v>71.959999999999994</v>
      </c>
      <c r="M246" s="4">
        <v>71.959999999999994</v>
      </c>
      <c r="N246" s="4">
        <v>71.959999999999994</v>
      </c>
      <c r="O246" s="4">
        <v>71.959999999999994</v>
      </c>
      <c r="P246" s="4">
        <v>71.959999999999994</v>
      </c>
      <c r="Q246" s="4">
        <v>71.959999999999994</v>
      </c>
      <c r="R246" s="4">
        <v>71.959999999999994</v>
      </c>
      <c r="S246" s="4">
        <v>71.959999999999994</v>
      </c>
    </row>
    <row r="247" spans="1:19" x14ac:dyDescent="0.25">
      <c r="A247" t="s">
        <v>1604</v>
      </c>
      <c r="B24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Sergio Perez - Red Bull Racing RB16B</v>
      </c>
      <c r="C247">
        <f>COUNTIF(Wishlist!A:A,Table1[[#This Row],[Artículo]])</f>
        <v>0</v>
      </c>
      <c r="D247" t="str">
        <f>_xlfn.XLOOKUP(Table1[[#This Row],[Artículo]],Campeones!A:A,Campeones!B:B,"")</f>
        <v/>
      </c>
      <c r="E247" s="4">
        <v>71.959999999999994</v>
      </c>
      <c r="F247" s="4">
        <v>71.959999999999994</v>
      </c>
      <c r="G247" s="4">
        <v>71.959999999999994</v>
      </c>
      <c r="H247" s="4">
        <v>71.959999999999994</v>
      </c>
      <c r="I247" s="4">
        <v>71.959999999999994</v>
      </c>
      <c r="J247" s="4">
        <v>71.959999999999994</v>
      </c>
      <c r="K247" s="4">
        <v>71.959999999999994</v>
      </c>
      <c r="L247" s="4">
        <v>71.959999999999994</v>
      </c>
      <c r="M247" s="4">
        <v>71.959999999999994</v>
      </c>
      <c r="N247" s="4">
        <v>71.959999999999994</v>
      </c>
      <c r="O247" s="4">
        <v>71.959999999999994</v>
      </c>
      <c r="P247" s="4">
        <v>71.959999999999994</v>
      </c>
      <c r="Q247" s="4">
        <v>71.959999999999994</v>
      </c>
      <c r="R247" s="4">
        <v>71.959999999999994</v>
      </c>
      <c r="S247" s="4">
        <v>71.959999999999994</v>
      </c>
    </row>
    <row r="248" spans="1:19" x14ac:dyDescent="0.25">
      <c r="A248" t="s">
        <v>1607</v>
      </c>
      <c r="B24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Sergio Perez - Red Bull Racing RB16B</v>
      </c>
      <c r="C248">
        <f>COUNTIF(Wishlist!A:A,Table1[[#This Row],[Artículo]])</f>
        <v>0</v>
      </c>
      <c r="D248" t="str">
        <f>_xlfn.XLOOKUP(Table1[[#This Row],[Artículo]],Campeones!A:A,Campeones!B:B,"")</f>
        <v/>
      </c>
      <c r="E248" s="4">
        <v>71.959999999999994</v>
      </c>
      <c r="F248" s="4">
        <v>71.959999999999994</v>
      </c>
      <c r="G248" s="4">
        <v>71.959999999999994</v>
      </c>
      <c r="H248" s="4">
        <v>71.959999999999994</v>
      </c>
      <c r="I248" s="4">
        <v>71.959999999999994</v>
      </c>
      <c r="J248" s="4">
        <v>71.959999999999994</v>
      </c>
      <c r="K248" s="4">
        <v>71.959999999999994</v>
      </c>
      <c r="L248" s="4">
        <v>71.959999999999994</v>
      </c>
      <c r="M248" s="4">
        <v>71.959999999999994</v>
      </c>
      <c r="N248" s="4">
        <v>71.959999999999994</v>
      </c>
      <c r="O248" s="4">
        <v>71.959999999999994</v>
      </c>
      <c r="P248" s="4">
        <v>71.959999999999994</v>
      </c>
      <c r="Q248" s="4">
        <v>71.959999999999994</v>
      </c>
      <c r="R248" s="4">
        <v>71.959999999999994</v>
      </c>
      <c r="S248" s="4">
        <v>71.959999999999994</v>
      </c>
    </row>
    <row r="249" spans="1:19" x14ac:dyDescent="0.25">
      <c r="A249" t="s">
        <v>1614</v>
      </c>
      <c r="B24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Sergio Pérez - Red Bull Racing RB16B</v>
      </c>
      <c r="C249">
        <f>COUNTIF(Wishlist!A:A,Table1[[#This Row],[Artículo]])</f>
        <v>0</v>
      </c>
      <c r="D249" t="str">
        <f>_xlfn.XLOOKUP(Table1[[#This Row],[Artículo]],Campeones!A:A,Campeones!B:B,"")</f>
        <v/>
      </c>
      <c r="E249" s="4">
        <v>71.959999999999994</v>
      </c>
      <c r="F249" s="4">
        <v>71.959999999999994</v>
      </c>
      <c r="G249" s="4">
        <v>71.959999999999994</v>
      </c>
      <c r="H249" s="4">
        <v>71.959999999999994</v>
      </c>
      <c r="I249" s="4">
        <v>71.959999999999994</v>
      </c>
      <c r="J249" s="4">
        <v>71.959999999999994</v>
      </c>
      <c r="K249" s="4">
        <v>71.959999999999994</v>
      </c>
      <c r="L249" s="4">
        <v>71.959999999999994</v>
      </c>
      <c r="M249" s="4">
        <v>71.959999999999994</v>
      </c>
      <c r="N249" s="4">
        <v>71.959999999999994</v>
      </c>
      <c r="O249" s="4">
        <v>71.959999999999994</v>
      </c>
      <c r="P249" s="4">
        <v>71.959999999999994</v>
      </c>
      <c r="Q249" s="4">
        <v>71.959999999999994</v>
      </c>
      <c r="R249" s="4">
        <v>71.959999999999994</v>
      </c>
      <c r="S249" s="4">
        <v>71.959999999999994</v>
      </c>
    </row>
    <row r="250" spans="1:19" x14ac:dyDescent="0.25">
      <c r="A250" t="s">
        <v>1624</v>
      </c>
      <c r="B25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Yuki Tsunoda - Alpha Tauri AT02</v>
      </c>
      <c r="C250">
        <f>COUNTIF(Wishlist!A:A,Table1[[#This Row],[Artículo]])</f>
        <v>0</v>
      </c>
      <c r="D250" t="str">
        <f>_xlfn.XLOOKUP(Table1[[#This Row],[Artículo]],Campeones!A:A,Campeones!B:B,"")</f>
        <v/>
      </c>
      <c r="E250" s="4">
        <v>71.959999999999994</v>
      </c>
      <c r="F250" s="4">
        <v>71.959999999999994</v>
      </c>
      <c r="G250" s="4">
        <v>71.959999999999994</v>
      </c>
      <c r="H250" s="4">
        <v>71.959999999999994</v>
      </c>
      <c r="I250" s="4">
        <v>71.959999999999994</v>
      </c>
      <c r="J250" s="4">
        <v>71.959999999999994</v>
      </c>
      <c r="K250" s="4">
        <v>71.959999999999994</v>
      </c>
      <c r="L250" s="4">
        <v>71.959999999999994</v>
      </c>
      <c r="M250" s="4">
        <v>71.959999999999994</v>
      </c>
      <c r="N250" s="4">
        <v>71.959999999999994</v>
      </c>
      <c r="O250" s="4">
        <v>71.959999999999994</v>
      </c>
      <c r="P250" s="4">
        <v>71.959999999999994</v>
      </c>
      <c r="Q250" s="4">
        <v>71.959999999999994</v>
      </c>
      <c r="R250" s="4">
        <v>71.959999999999994</v>
      </c>
      <c r="S250" s="4">
        <v>71.959999999999994</v>
      </c>
    </row>
    <row r="251" spans="1:19" x14ac:dyDescent="0.25">
      <c r="A251" t="s">
        <v>407</v>
      </c>
      <c r="B25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1963 Lorenzo Bandini - BRM P57</v>
      </c>
      <c r="C251">
        <f>COUNTIF(Wishlist!A:A,Table1[[#This Row],[Artículo]])</f>
        <v>0</v>
      </c>
      <c r="D251" t="str">
        <f>_xlfn.XLOOKUP(Table1[[#This Row],[Artículo]],Campeones!A:A,Campeones!B:B,"")</f>
        <v/>
      </c>
      <c r="E251" s="4">
        <v>74.95</v>
      </c>
      <c r="F251" s="4">
        <v>74.95</v>
      </c>
      <c r="G251" s="4">
        <v>74.95</v>
      </c>
      <c r="H251" s="4">
        <v>74.95</v>
      </c>
      <c r="I251" s="4">
        <v>74.95</v>
      </c>
      <c r="J251" s="4">
        <v>74.95</v>
      </c>
      <c r="K251" s="4">
        <v>74.95</v>
      </c>
      <c r="L251" s="4">
        <v>74.95</v>
      </c>
      <c r="M251" s="4">
        <v>74.95</v>
      </c>
      <c r="N251" s="4">
        <v>74.95</v>
      </c>
      <c r="O251" s="4">
        <v>74.95</v>
      </c>
      <c r="P251" s="4">
        <v>74.95</v>
      </c>
      <c r="Q251" s="4">
        <v>74.95</v>
      </c>
      <c r="R251" s="4">
        <v>74.95</v>
      </c>
      <c r="S251" s="4">
        <v>74.95</v>
      </c>
    </row>
    <row r="252" spans="1:19" x14ac:dyDescent="0.25">
      <c r="A252" t="s">
        <v>1468</v>
      </c>
      <c r="B25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Lance Stroll - Racing Point RP20</v>
      </c>
      <c r="C252">
        <f>COUNTIF(Wishlist!A:A,Table1[[#This Row],[Artículo]])</f>
        <v>0</v>
      </c>
      <c r="D252" t="str">
        <f>_xlfn.XLOOKUP(Table1[[#This Row],[Artículo]],Campeones!A:A,Campeones!B:B,"")</f>
        <v/>
      </c>
      <c r="E252" s="4">
        <v>74.95</v>
      </c>
      <c r="F252" s="4">
        <v>74.95</v>
      </c>
      <c r="G252" s="4">
        <v>74.95</v>
      </c>
      <c r="H252" s="4">
        <v>74.95</v>
      </c>
      <c r="I252" s="4">
        <v>74.95</v>
      </c>
      <c r="J252" s="4">
        <v>74.95</v>
      </c>
      <c r="K252" s="4">
        <v>74.95</v>
      </c>
      <c r="L252" s="4">
        <v>74.95</v>
      </c>
      <c r="M252" s="4">
        <v>74.95</v>
      </c>
      <c r="N252" s="4">
        <v>74.95</v>
      </c>
      <c r="O252" s="4">
        <v>74.95</v>
      </c>
      <c r="P252" s="4">
        <v>74.95</v>
      </c>
      <c r="Q252" s="4">
        <v>74.95</v>
      </c>
      <c r="R252" s="4">
        <v>74.95</v>
      </c>
      <c r="S252" s="4">
        <v>74.95</v>
      </c>
    </row>
    <row r="253" spans="1:19" x14ac:dyDescent="0.25">
      <c r="A253" t="s">
        <v>1510</v>
      </c>
      <c r="B25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Daniel Ricciardo - McLaren MCL35M</v>
      </c>
      <c r="C253">
        <f>COUNTIF(Wishlist!A:A,Table1[[#This Row],[Artículo]])</f>
        <v>0</v>
      </c>
      <c r="D253" t="str">
        <f>_xlfn.XLOOKUP(Table1[[#This Row],[Artículo]],Campeones!A:A,Campeones!B:B,"")</f>
        <v/>
      </c>
      <c r="E253" s="4">
        <v>76.459999999999994</v>
      </c>
      <c r="F253" s="4">
        <v>76.459999999999994</v>
      </c>
      <c r="G253" s="4">
        <v>76.459999999999994</v>
      </c>
      <c r="H253" s="4">
        <v>76.459999999999994</v>
      </c>
      <c r="I253" s="4">
        <v>76.459999999999994</v>
      </c>
      <c r="J253" s="4">
        <v>76.459999999999994</v>
      </c>
      <c r="K253" s="4">
        <v>76.459999999999994</v>
      </c>
      <c r="L253" s="4">
        <v>76.459999999999994</v>
      </c>
      <c r="M253" s="4">
        <v>76.459999999999994</v>
      </c>
      <c r="N253" s="4">
        <v>76.459999999999994</v>
      </c>
      <c r="O253" s="4">
        <v>76.459999999999994</v>
      </c>
      <c r="P253" s="4">
        <v>76.459999999999994</v>
      </c>
      <c r="Q253" s="4">
        <v>76.459999999999994</v>
      </c>
      <c r="R253" s="4">
        <v>76.459999999999994</v>
      </c>
      <c r="S253" s="4">
        <v>76.459999999999994</v>
      </c>
    </row>
    <row r="254" spans="1:19" x14ac:dyDescent="0.25">
      <c r="A254" t="s">
        <v>1508</v>
      </c>
      <c r="B25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Daniel Ricciardo - McLaren MCL35M</v>
      </c>
      <c r="C254">
        <f>COUNTIF(Wishlist!A:A,Table1[[#This Row],[Artículo]])</f>
        <v>0</v>
      </c>
      <c r="D254" t="str">
        <f>_xlfn.XLOOKUP(Table1[[#This Row],[Artículo]],Campeones!A:A,Campeones!B:B,"")</f>
        <v/>
      </c>
      <c r="E254" s="4">
        <v>76.459999999999994</v>
      </c>
      <c r="F254" s="4">
        <v>76.459999999999994</v>
      </c>
      <c r="G254" s="4">
        <v>76.459999999999994</v>
      </c>
      <c r="H254" s="4">
        <v>76.459999999999994</v>
      </c>
      <c r="I254" s="4">
        <v>76.459999999999994</v>
      </c>
      <c r="J254" s="4">
        <v>76.459999999999994</v>
      </c>
      <c r="K254" s="4">
        <v>76.459999999999994</v>
      </c>
      <c r="L254" s="4">
        <v>76.459999999999994</v>
      </c>
      <c r="M254" s="4">
        <v>76.459999999999994</v>
      </c>
      <c r="N254" s="4">
        <v>76.459999999999994</v>
      </c>
      <c r="O254" s="4">
        <v>76.459999999999994</v>
      </c>
      <c r="P254" s="4">
        <v>76.459999999999994</v>
      </c>
      <c r="Q254" s="4">
        <v>76.459999999999994</v>
      </c>
      <c r="R254" s="4">
        <v>76.459999999999994</v>
      </c>
      <c r="S254" s="4">
        <v>76.459999999999994</v>
      </c>
    </row>
    <row r="255" spans="1:19" x14ac:dyDescent="0.25">
      <c r="A255" t="s">
        <v>1531</v>
      </c>
      <c r="B25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Lance Stroll - Aston Martin AMR21</v>
      </c>
      <c r="C255">
        <f>COUNTIF(Wishlist!A:A,Table1[[#This Row],[Artículo]])</f>
        <v>0</v>
      </c>
      <c r="D255" t="str">
        <f>_xlfn.XLOOKUP(Table1[[#This Row],[Artículo]],Campeones!A:A,Campeones!B:B,"")</f>
        <v/>
      </c>
      <c r="E255" s="4">
        <v>76.459999999999994</v>
      </c>
      <c r="F255" s="4">
        <v>76.459999999999994</v>
      </c>
      <c r="G255" s="4">
        <v>76.459999999999994</v>
      </c>
      <c r="H255" s="4">
        <v>76.459999999999994</v>
      </c>
      <c r="I255" s="4">
        <v>76.459999999999994</v>
      </c>
      <c r="J255" s="4">
        <v>76.459999999999994</v>
      </c>
      <c r="K255" s="4">
        <v>76.459999999999994</v>
      </c>
      <c r="L255" s="4">
        <v>76.459999999999994</v>
      </c>
      <c r="M255" s="4">
        <v>76.459999999999994</v>
      </c>
      <c r="N255" s="4">
        <v>76.459999999999994</v>
      </c>
      <c r="O255" s="4">
        <v>76.459999999999994</v>
      </c>
      <c r="P255" s="4">
        <v>76.459999999999994</v>
      </c>
      <c r="Q255" s="4">
        <v>76.459999999999994</v>
      </c>
      <c r="R255" s="4">
        <v>76.459999999999994</v>
      </c>
      <c r="S255" s="4">
        <v>76.459999999999994</v>
      </c>
    </row>
    <row r="256" spans="1:19" x14ac:dyDescent="0.25">
      <c r="A256" t="s">
        <v>1541</v>
      </c>
      <c r="B25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Lando Norris - McLaren MCL35M</v>
      </c>
      <c r="C256">
        <f>COUNTIF(Wishlist!A:A,Table1[[#This Row],[Artículo]])</f>
        <v>0</v>
      </c>
      <c r="D256" t="str">
        <f>_xlfn.XLOOKUP(Table1[[#This Row],[Artículo]],Campeones!A:A,Campeones!B:B,"")</f>
        <v/>
      </c>
      <c r="E256" s="4">
        <v>76.459999999999994</v>
      </c>
      <c r="F256" s="4">
        <v>76.459999999999994</v>
      </c>
      <c r="G256" s="4">
        <v>76.459999999999994</v>
      </c>
      <c r="H256" s="4">
        <v>76.459999999999994</v>
      </c>
      <c r="I256" s="4">
        <v>76.459999999999994</v>
      </c>
      <c r="J256" s="4">
        <v>76.459999999999994</v>
      </c>
      <c r="K256" s="4">
        <v>76.459999999999994</v>
      </c>
      <c r="L256" s="4">
        <v>76.459999999999994</v>
      </c>
      <c r="M256" s="4">
        <v>76.459999999999994</v>
      </c>
      <c r="N256" s="4">
        <v>76.459999999999994</v>
      </c>
      <c r="O256" s="4">
        <v>76.459999999999994</v>
      </c>
      <c r="P256" s="4">
        <v>76.459999999999994</v>
      </c>
      <c r="Q256" s="4">
        <v>76.459999999999994</v>
      </c>
      <c r="R256" s="4">
        <v>76.459999999999994</v>
      </c>
      <c r="S256" s="4">
        <v>76.459999999999994</v>
      </c>
    </row>
    <row r="257" spans="1:19" x14ac:dyDescent="0.25">
      <c r="A257" t="s">
        <v>1538</v>
      </c>
      <c r="B25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Lando Norris - McLaren MCL35M</v>
      </c>
      <c r="C257">
        <f>COUNTIF(Wishlist!A:A,Table1[[#This Row],[Artículo]])</f>
        <v>0</v>
      </c>
      <c r="D257" t="str">
        <f>_xlfn.XLOOKUP(Table1[[#This Row],[Artículo]],Campeones!A:A,Campeones!B:B,"")</f>
        <v/>
      </c>
      <c r="E257" s="4">
        <v>76.459999999999994</v>
      </c>
      <c r="F257" s="4">
        <v>76.459999999999994</v>
      </c>
      <c r="G257" s="4">
        <v>76.459999999999994</v>
      </c>
      <c r="H257" s="4">
        <v>76.459999999999994</v>
      </c>
      <c r="I257" s="4">
        <v>76.459999999999994</v>
      </c>
      <c r="J257" s="4">
        <v>76.459999999999994</v>
      </c>
      <c r="K257" s="4">
        <v>76.459999999999994</v>
      </c>
      <c r="L257" s="4">
        <v>76.459999999999994</v>
      </c>
      <c r="M257" s="4">
        <v>76.459999999999994</v>
      </c>
      <c r="N257" s="4">
        <v>76.459999999999994</v>
      </c>
      <c r="O257" s="4">
        <v>76.459999999999994</v>
      </c>
      <c r="P257" s="4">
        <v>76.459999999999994</v>
      </c>
      <c r="Q257" s="4">
        <v>76.459999999999994</v>
      </c>
      <c r="R257" s="4">
        <v>76.459999999999994</v>
      </c>
      <c r="S257" s="4">
        <v>76.459999999999994</v>
      </c>
    </row>
    <row r="258" spans="1:19" x14ac:dyDescent="0.25">
      <c r="A258" t="s">
        <v>1577</v>
      </c>
      <c r="B25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Nicholas Latifi - Williams FW43B</v>
      </c>
      <c r="C258">
        <f>COUNTIF(Wishlist!A:A,Table1[[#This Row],[Artículo]])</f>
        <v>0</v>
      </c>
      <c r="D258" t="str">
        <f>_xlfn.XLOOKUP(Table1[[#This Row],[Artículo]],Campeones!A:A,Campeones!B:B,"")</f>
        <v/>
      </c>
      <c r="E258" s="4">
        <v>76.459999999999994</v>
      </c>
      <c r="F258" s="4">
        <v>76.459999999999994</v>
      </c>
      <c r="G258" s="4">
        <v>76.459999999999994</v>
      </c>
      <c r="H258" s="4">
        <v>76.459999999999994</v>
      </c>
      <c r="I258" s="4">
        <v>76.459999999999994</v>
      </c>
      <c r="J258" s="4">
        <v>76.459999999999994</v>
      </c>
      <c r="K258" s="4">
        <v>76.459999999999994</v>
      </c>
      <c r="L258" s="4">
        <v>76.459999999999994</v>
      </c>
      <c r="M258" s="4">
        <v>76.459999999999994</v>
      </c>
      <c r="N258" s="4">
        <v>76.459999999999994</v>
      </c>
      <c r="O258" s="4">
        <v>76.459999999999994</v>
      </c>
      <c r="P258" s="4">
        <v>76.459999999999994</v>
      </c>
      <c r="Q258" s="4">
        <v>76.459999999999994</v>
      </c>
      <c r="R258" s="4">
        <v>76.459999999999994</v>
      </c>
      <c r="S258" s="4">
        <v>76.459999999999994</v>
      </c>
    </row>
    <row r="259" spans="1:19" x14ac:dyDescent="0.25">
      <c r="A259" t="s">
        <v>1637</v>
      </c>
      <c r="B25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2022 Esteban Ocon - Alpine A522</v>
      </c>
      <c r="C259">
        <f>COUNTIF(Wishlist!A:A,Table1[[#This Row],[Artículo]])</f>
        <v>0</v>
      </c>
      <c r="D259" t="str">
        <f>_xlfn.XLOOKUP(Table1[[#This Row],[Artículo]],Campeones!A:A,Campeones!B:B,"")</f>
        <v/>
      </c>
      <c r="E259" s="4">
        <v>76.459999999999994</v>
      </c>
      <c r="F259" s="4">
        <v>76.459999999999994</v>
      </c>
      <c r="G259" s="4">
        <v>76.459999999999994</v>
      </c>
      <c r="H259" s="4">
        <v>76.459999999999994</v>
      </c>
      <c r="I259" s="4">
        <v>76.459999999999994</v>
      </c>
      <c r="J259" s="4">
        <v>76.459999999999994</v>
      </c>
      <c r="K259" s="4">
        <v>76.459999999999994</v>
      </c>
      <c r="L259" s="4">
        <v>76.459999999999994</v>
      </c>
      <c r="M259" s="4">
        <v>76.459999999999994</v>
      </c>
      <c r="N259" s="4">
        <v>76.459999999999994</v>
      </c>
      <c r="O259" s="4">
        <v>76.459999999999994</v>
      </c>
      <c r="P259" s="4">
        <v>76.459999999999994</v>
      </c>
      <c r="Q259" s="4">
        <v>76.459999999999994</v>
      </c>
      <c r="R259" s="4">
        <v>76.459999999999994</v>
      </c>
      <c r="S259" s="4">
        <v>76.459999999999994</v>
      </c>
    </row>
    <row r="260" spans="1:19" x14ac:dyDescent="0.25">
      <c r="A260" t="s">
        <v>1640</v>
      </c>
      <c r="B26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2022 Fernando Alonso - Alpine A522</v>
      </c>
      <c r="C260">
        <f>COUNTIF(Wishlist!A:A,Table1[[#This Row],[Artículo]])</f>
        <v>0</v>
      </c>
      <c r="D260" t="str">
        <f>_xlfn.XLOOKUP(Table1[[#This Row],[Artículo]],Campeones!A:A,Campeones!B:B,"")</f>
        <v/>
      </c>
      <c r="E260" s="4">
        <v>76.459999999999994</v>
      </c>
      <c r="F260" s="4">
        <v>76.459999999999994</v>
      </c>
      <c r="G260" s="4">
        <v>76.459999999999994</v>
      </c>
      <c r="H260" s="4">
        <v>76.459999999999994</v>
      </c>
      <c r="I260" s="4">
        <v>76.459999999999994</v>
      </c>
      <c r="J260" s="4">
        <v>76.459999999999994</v>
      </c>
      <c r="K260" s="4">
        <v>76.459999999999994</v>
      </c>
      <c r="L260" s="4">
        <v>76.459999999999994</v>
      </c>
      <c r="M260" s="4">
        <v>76.459999999999994</v>
      </c>
      <c r="N260" s="4">
        <v>76.459999999999994</v>
      </c>
      <c r="O260" s="4">
        <v>76.459999999999994</v>
      </c>
      <c r="P260" s="4">
        <v>76.459999999999994</v>
      </c>
      <c r="Q260" s="4">
        <v>76.459999999999994</v>
      </c>
      <c r="R260" s="4">
        <v>76.459999999999994</v>
      </c>
      <c r="S260" s="4">
        <v>76.459999999999994</v>
      </c>
    </row>
    <row r="261" spans="1:19" x14ac:dyDescent="0.25">
      <c r="A261" t="s">
        <v>1642</v>
      </c>
      <c r="B26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2022 George Russell - Williams FW43B</v>
      </c>
      <c r="C261">
        <f>COUNTIF(Wishlist!A:A,Table1[[#This Row],[Artículo]])</f>
        <v>0</v>
      </c>
      <c r="D261" t="str">
        <f>_xlfn.XLOOKUP(Table1[[#This Row],[Artículo]],Campeones!A:A,Campeones!B:B,"")</f>
        <v/>
      </c>
      <c r="E261" s="4">
        <v>76.459999999999994</v>
      </c>
      <c r="F261" s="4">
        <v>76.459999999999994</v>
      </c>
      <c r="G261" s="4">
        <v>76.459999999999994</v>
      </c>
      <c r="H261" s="4">
        <v>76.459999999999994</v>
      </c>
      <c r="I261" s="4">
        <v>76.459999999999994</v>
      </c>
      <c r="J261" s="4">
        <v>76.459999999999994</v>
      </c>
      <c r="K261" s="4">
        <v>76.459999999999994</v>
      </c>
      <c r="L261" s="4">
        <v>76.459999999999994</v>
      </c>
      <c r="M261" s="4">
        <v>76.459999999999994</v>
      </c>
      <c r="N261" s="4">
        <v>76.459999999999994</v>
      </c>
      <c r="O261" s="4">
        <v>76.459999999999994</v>
      </c>
      <c r="P261" s="4">
        <v>76.459999999999994</v>
      </c>
      <c r="Q261" s="4">
        <v>76.459999999999994</v>
      </c>
      <c r="R261" s="4">
        <v>76.459999999999994</v>
      </c>
      <c r="S261" s="4">
        <v>76.459999999999994</v>
      </c>
    </row>
    <row r="262" spans="1:19" x14ac:dyDescent="0.25">
      <c r="A262" t="s">
        <v>1650</v>
      </c>
      <c r="B26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2022 Yuki Tsunoda - AlphaTauri AT03</v>
      </c>
      <c r="C262">
        <f>COUNTIF(Wishlist!A:A,Table1[[#This Row],[Artículo]])</f>
        <v>0</v>
      </c>
      <c r="D262" t="str">
        <f>_xlfn.XLOOKUP(Table1[[#This Row],[Artículo]],Campeones!A:A,Campeones!B:B,"")</f>
        <v/>
      </c>
      <c r="E262" s="4">
        <v>76.459999999999994</v>
      </c>
      <c r="F262" s="4">
        <v>76.459999999999994</v>
      </c>
      <c r="G262" s="4">
        <v>76.459999999999994</v>
      </c>
      <c r="H262" s="4">
        <v>76.459999999999994</v>
      </c>
      <c r="I262" s="4">
        <v>76.459999999999994</v>
      </c>
      <c r="J262" s="4">
        <v>76.459999999999994</v>
      </c>
      <c r="K262" s="4">
        <v>76.459999999999994</v>
      </c>
      <c r="L262" s="4">
        <v>76.459999999999994</v>
      </c>
      <c r="M262" s="4">
        <v>76.459999999999994</v>
      </c>
      <c r="N262" s="4">
        <v>76.459999999999994</v>
      </c>
      <c r="O262" s="4">
        <v>76.459999999999994</v>
      </c>
      <c r="P262" s="4">
        <v>76.459999999999994</v>
      </c>
      <c r="Q262" s="4">
        <v>76.459999999999994</v>
      </c>
      <c r="R262" s="4">
        <v>76.459999999999994</v>
      </c>
      <c r="S262" s="4">
        <v>76.459999999999994</v>
      </c>
    </row>
    <row r="263" spans="1:19" x14ac:dyDescent="0.25">
      <c r="A263" t="s">
        <v>485</v>
      </c>
      <c r="B26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1968 Lucien Bianchi - Cooper T86B</v>
      </c>
      <c r="C263">
        <f>COUNTIF(Wishlist!A:A,Table1[[#This Row],[Artículo]])</f>
        <v>0</v>
      </c>
      <c r="D263" t="str">
        <f>_xlfn.XLOOKUP(Table1[[#This Row],[Artículo]],Campeones!A:A,Campeones!B:B,"")</f>
        <v/>
      </c>
      <c r="E263" s="4">
        <v>79.95</v>
      </c>
      <c r="F263" s="4">
        <v>79.95</v>
      </c>
      <c r="G263" s="4">
        <v>79.95</v>
      </c>
      <c r="H263" s="4">
        <v>79.95</v>
      </c>
      <c r="I263" s="4">
        <v>79.95</v>
      </c>
      <c r="J263" s="4">
        <v>79.95</v>
      </c>
      <c r="K263" s="4">
        <v>79.95</v>
      </c>
      <c r="L263" s="4">
        <v>79.95</v>
      </c>
      <c r="M263" s="4">
        <v>79.95</v>
      </c>
      <c r="N263" s="4">
        <v>79.95</v>
      </c>
      <c r="O263" s="4">
        <v>79.95</v>
      </c>
      <c r="P263" s="4">
        <v>79.95</v>
      </c>
      <c r="Q263" s="4">
        <v>79.95</v>
      </c>
      <c r="R263" s="4">
        <v>79.95</v>
      </c>
      <c r="S263" s="4">
        <v>79.95</v>
      </c>
    </row>
    <row r="264" spans="1:19" x14ac:dyDescent="0.25">
      <c r="A264" t="s">
        <v>574</v>
      </c>
      <c r="B26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1973 Howden Ganley - Iso-Marlboro IR2</v>
      </c>
      <c r="C264">
        <f>COUNTIF(Wishlist!A:A,Table1[[#This Row],[Artículo]])</f>
        <v>0</v>
      </c>
      <c r="D264" t="str">
        <f>_xlfn.XLOOKUP(Table1[[#This Row],[Artículo]],Campeones!A:A,Campeones!B:B,"")</f>
        <v/>
      </c>
      <c r="E264" s="4">
        <v>79.95</v>
      </c>
      <c r="F264" s="4">
        <v>79.95</v>
      </c>
      <c r="G264" s="4">
        <v>79.95</v>
      </c>
      <c r="H264" s="4">
        <v>79.95</v>
      </c>
      <c r="I264" s="4">
        <v>79.95</v>
      </c>
      <c r="J264" s="4">
        <v>79.95</v>
      </c>
      <c r="K264" s="4">
        <v>79.95</v>
      </c>
      <c r="L264" s="4">
        <v>79.95</v>
      </c>
      <c r="M264" s="4">
        <v>79.95</v>
      </c>
      <c r="N264" s="4">
        <v>79.95</v>
      </c>
      <c r="O264" s="4">
        <v>79.95</v>
      </c>
      <c r="P264" s="4">
        <v>79.95</v>
      </c>
      <c r="Q264" s="4">
        <v>79.95</v>
      </c>
      <c r="R264" s="4">
        <v>79.95</v>
      </c>
      <c r="S264" s="4">
        <v>79.95</v>
      </c>
    </row>
    <row r="265" spans="1:19" x14ac:dyDescent="0.25">
      <c r="A265" t="s">
        <v>611</v>
      </c>
      <c r="B26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1974 Jean-Pierre Jabouille - Surtees TS16</v>
      </c>
      <c r="C265">
        <f>COUNTIF(Wishlist!A:A,Table1[[#This Row],[Artículo]])</f>
        <v>0</v>
      </c>
      <c r="D265" t="str">
        <f>_xlfn.XLOOKUP(Table1[[#This Row],[Artículo]],Campeones!A:A,Campeones!B:B,"")</f>
        <v/>
      </c>
      <c r="E265" s="4">
        <v>79.95</v>
      </c>
      <c r="F265" s="4">
        <v>79.95</v>
      </c>
      <c r="G265" s="4">
        <v>79.95</v>
      </c>
      <c r="H265" s="4">
        <v>79.95</v>
      </c>
      <c r="I265" s="4">
        <v>79.95</v>
      </c>
      <c r="J265" s="4">
        <v>79.95</v>
      </c>
      <c r="K265" s="4">
        <v>79.95</v>
      </c>
      <c r="L265" s="4">
        <v>79.95</v>
      </c>
      <c r="M265" s="4">
        <v>79.95</v>
      </c>
      <c r="N265" s="4">
        <v>79.95</v>
      </c>
      <c r="O265" s="4">
        <v>79.95</v>
      </c>
      <c r="P265" s="4">
        <v>79.95</v>
      </c>
      <c r="Q265" s="4">
        <v>79.95</v>
      </c>
      <c r="R265" s="4">
        <v>79.95</v>
      </c>
      <c r="S265" s="4">
        <v>79.95</v>
      </c>
    </row>
    <row r="266" spans="1:19" x14ac:dyDescent="0.25">
      <c r="A266" t="s">
        <v>661</v>
      </c>
      <c r="B26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1976 Arturo Merzario - March 761</v>
      </c>
      <c r="C266">
        <f>COUNTIF(Wishlist!A:A,Table1[[#This Row],[Artículo]])</f>
        <v>0</v>
      </c>
      <c r="D266" t="str">
        <f>_xlfn.XLOOKUP(Table1[[#This Row],[Artículo]],Campeones!A:A,Campeones!B:B,"")</f>
        <v/>
      </c>
      <c r="E266" s="4">
        <v>79.95</v>
      </c>
      <c r="F266" s="4">
        <v>79.95</v>
      </c>
      <c r="G266" s="4">
        <v>79.95</v>
      </c>
      <c r="H266" s="4">
        <v>79.95</v>
      </c>
      <c r="I266" s="4">
        <v>79.95</v>
      </c>
      <c r="J266" s="4">
        <v>79.95</v>
      </c>
      <c r="K266" s="4">
        <v>79.95</v>
      </c>
      <c r="L266" s="4">
        <v>79.95</v>
      </c>
      <c r="M266" s="4">
        <v>79.95</v>
      </c>
      <c r="N266" s="4">
        <v>79.95</v>
      </c>
      <c r="O266" s="4">
        <v>79.95</v>
      </c>
      <c r="P266" s="4">
        <v>79.95</v>
      </c>
      <c r="Q266" s="4">
        <v>79.95</v>
      </c>
      <c r="R266" s="4">
        <v>79.95</v>
      </c>
      <c r="S266" s="4">
        <v>79.95</v>
      </c>
    </row>
    <row r="267" spans="1:19" x14ac:dyDescent="0.25">
      <c r="A267" t="s">
        <v>701</v>
      </c>
      <c r="B26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1977 Brian Henton - March 761B</v>
      </c>
      <c r="C267">
        <f>COUNTIF(Wishlist!A:A,Table1[[#This Row],[Artículo]])</f>
        <v>0</v>
      </c>
      <c r="D267" t="str">
        <f>_xlfn.XLOOKUP(Table1[[#This Row],[Artículo]],Campeones!A:A,Campeones!B:B,"")</f>
        <v/>
      </c>
      <c r="E267" s="4">
        <v>79.95</v>
      </c>
      <c r="F267" s="4">
        <v>79.95</v>
      </c>
      <c r="G267" s="4">
        <v>79.95</v>
      </c>
      <c r="H267" s="4">
        <v>79.95</v>
      </c>
      <c r="I267" s="4">
        <v>79.95</v>
      </c>
      <c r="J267" s="4">
        <v>79.95</v>
      </c>
      <c r="K267" s="4">
        <v>79.95</v>
      </c>
      <c r="L267" s="4">
        <v>79.95</v>
      </c>
      <c r="M267" s="4">
        <v>79.95</v>
      </c>
      <c r="N267" s="4">
        <v>79.95</v>
      </c>
      <c r="O267" s="4">
        <v>79.95</v>
      </c>
      <c r="P267" s="4">
        <v>79.95</v>
      </c>
      <c r="Q267" s="4">
        <v>79.95</v>
      </c>
      <c r="R267" s="4">
        <v>79.95</v>
      </c>
      <c r="S267" s="4">
        <v>79.95</v>
      </c>
    </row>
    <row r="268" spans="1:19" x14ac:dyDescent="0.25">
      <c r="A268" t="s">
        <v>1470</v>
      </c>
      <c r="B26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Mick Schumacher - Haas VF-20</v>
      </c>
      <c r="C268">
        <f>COUNTIF(Wishlist!A:A,Table1[[#This Row],[Artículo]])</f>
        <v>0</v>
      </c>
      <c r="D268" t="str">
        <f>_xlfn.XLOOKUP(Table1[[#This Row],[Artículo]],Campeones!A:A,Campeones!B:B,"")</f>
        <v/>
      </c>
      <c r="E268" s="4">
        <v>79.95</v>
      </c>
      <c r="F268" s="4">
        <v>79.95</v>
      </c>
      <c r="G268" s="4">
        <v>79.95</v>
      </c>
      <c r="H268" s="4">
        <v>79.95</v>
      </c>
      <c r="I268" s="4">
        <v>79.95</v>
      </c>
      <c r="J268" s="4">
        <v>79.95</v>
      </c>
      <c r="K268" s="4">
        <v>79.95</v>
      </c>
      <c r="L268" s="4">
        <v>79.95</v>
      </c>
      <c r="M268" s="4">
        <v>79.95</v>
      </c>
      <c r="N268" s="4">
        <v>79.95</v>
      </c>
      <c r="O268" s="4">
        <v>79.95</v>
      </c>
      <c r="P268" s="4">
        <v>79.95</v>
      </c>
      <c r="Q268" s="4">
        <v>79.95</v>
      </c>
      <c r="R268" s="4">
        <v>79.95</v>
      </c>
      <c r="S268" s="4">
        <v>79.95</v>
      </c>
    </row>
    <row r="269" spans="1:19" x14ac:dyDescent="0.25">
      <c r="A269" t="s">
        <v>501</v>
      </c>
      <c r="B26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1969 Niki Lauda - Kaimann Mk4</v>
      </c>
      <c r="C269">
        <f>COUNTIF(Wishlist!A:A,Table1[[#This Row],[Artículo]])</f>
        <v>0</v>
      </c>
      <c r="D269" t="str">
        <f>_xlfn.XLOOKUP(Table1[[#This Row],[Artículo]],Campeones!A:A,Campeones!B:B,"")</f>
        <v/>
      </c>
      <c r="E269" s="4">
        <v>80.95</v>
      </c>
      <c r="F269" s="4">
        <v>80.95</v>
      </c>
      <c r="G269" s="4">
        <v>80.95</v>
      </c>
      <c r="H269" s="4">
        <v>80.95</v>
      </c>
      <c r="I269" s="4">
        <v>80.95</v>
      </c>
      <c r="J269" s="4">
        <v>80.95</v>
      </c>
      <c r="K269" s="4">
        <v>80.95</v>
      </c>
      <c r="L269" s="4">
        <v>80.95</v>
      </c>
      <c r="M269" s="4">
        <v>80.95</v>
      </c>
      <c r="N269" s="4">
        <v>80.95</v>
      </c>
      <c r="O269" s="4">
        <v>80.95</v>
      </c>
      <c r="P269" s="4">
        <v>80.95</v>
      </c>
      <c r="Q269" s="4">
        <v>80.95</v>
      </c>
      <c r="R269" s="4">
        <v>80.95</v>
      </c>
      <c r="S269" s="4">
        <v>80.95</v>
      </c>
    </row>
    <row r="270" spans="1:19" x14ac:dyDescent="0.25">
      <c r="A270" t="s">
        <v>642</v>
      </c>
      <c r="B27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1975 Jochen Mass - McLaren M23</v>
      </c>
      <c r="C270">
        <f>COUNTIF(Wishlist!A:A,Table1[[#This Row],[Artículo]])</f>
        <v>0</v>
      </c>
      <c r="D270" t="str">
        <f>_xlfn.XLOOKUP(Table1[[#This Row],[Artículo]],Campeones!A:A,Campeones!B:B,"")</f>
        <v/>
      </c>
      <c r="E270" s="4">
        <v>80.95</v>
      </c>
      <c r="F270" s="4">
        <v>80.95</v>
      </c>
      <c r="G270" s="4">
        <v>80.95</v>
      </c>
      <c r="H270" s="4">
        <v>80.95</v>
      </c>
      <c r="I270" s="4">
        <v>80.95</v>
      </c>
      <c r="J270" s="4">
        <v>80.95</v>
      </c>
      <c r="K270" s="4">
        <v>80.95</v>
      </c>
      <c r="L270" s="4">
        <v>80.95</v>
      </c>
      <c r="M270" s="4">
        <v>80.95</v>
      </c>
      <c r="N270" s="4">
        <v>80.95</v>
      </c>
      <c r="O270" s="4">
        <v>80.95</v>
      </c>
      <c r="P270" s="4">
        <v>80.95</v>
      </c>
      <c r="Q270" s="4">
        <v>80.95</v>
      </c>
      <c r="R270" s="4">
        <v>80.95</v>
      </c>
      <c r="S270" s="4">
        <v>80.95</v>
      </c>
    </row>
    <row r="271" spans="1:19" x14ac:dyDescent="0.25">
      <c r="A271" t="s">
        <v>708</v>
      </c>
      <c r="B27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1977 Patrick Depailler - Tyrrell P34 Six Wheels</v>
      </c>
      <c r="C271">
        <f>COUNTIF(Wishlist!A:A,Table1[[#This Row],[Artículo]])</f>
        <v>0</v>
      </c>
      <c r="D271" t="str">
        <f>_xlfn.XLOOKUP(Table1[[#This Row],[Artículo]],Campeones!A:A,Campeones!B:B,"")</f>
        <v/>
      </c>
      <c r="E271" s="4">
        <v>80.95</v>
      </c>
      <c r="F271" s="4">
        <v>80.95</v>
      </c>
      <c r="G271" s="4">
        <v>80.95</v>
      </c>
      <c r="H271" s="4">
        <v>80.95</v>
      </c>
      <c r="I271" s="4">
        <v>80.95</v>
      </c>
      <c r="J271" s="4">
        <v>80.95</v>
      </c>
      <c r="K271" s="4">
        <v>80.95</v>
      </c>
      <c r="L271" s="4">
        <v>80.95</v>
      </c>
      <c r="M271" s="4">
        <v>80.95</v>
      </c>
      <c r="N271" s="4">
        <v>80.95</v>
      </c>
      <c r="O271" s="4">
        <v>80.95</v>
      </c>
      <c r="P271" s="4">
        <v>80.95</v>
      </c>
      <c r="Q271" s="4">
        <v>80.95</v>
      </c>
      <c r="R271" s="4">
        <v>80.95</v>
      </c>
      <c r="S271" s="4">
        <v>80.95</v>
      </c>
    </row>
    <row r="272" spans="1:19" x14ac:dyDescent="0.25">
      <c r="A272" t="s">
        <v>711</v>
      </c>
      <c r="B27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1977 Ronnie Peterson - Tyrrell P34 Six Wheels</v>
      </c>
      <c r="C272">
        <f>COUNTIF(Wishlist!A:A,Table1[[#This Row],[Artículo]])</f>
        <v>0</v>
      </c>
      <c r="D272" t="str">
        <f>_xlfn.XLOOKUP(Table1[[#This Row],[Artículo]],Campeones!A:A,Campeones!B:B,"")</f>
        <v/>
      </c>
      <c r="E272" s="4">
        <v>80.95</v>
      </c>
      <c r="F272" s="4">
        <v>80.95</v>
      </c>
      <c r="G272" s="4">
        <v>80.95</v>
      </c>
      <c r="H272" s="4">
        <v>80.95</v>
      </c>
      <c r="I272" s="4">
        <v>80.95</v>
      </c>
      <c r="J272" s="4">
        <v>80.95</v>
      </c>
      <c r="K272" s="4">
        <v>80.95</v>
      </c>
      <c r="L272" s="4">
        <v>80.95</v>
      </c>
      <c r="M272" s="4">
        <v>80.95</v>
      </c>
      <c r="N272" s="4">
        <v>80.95</v>
      </c>
      <c r="O272" s="4">
        <v>80.95</v>
      </c>
      <c r="P272" s="4">
        <v>80.95</v>
      </c>
      <c r="Q272" s="4">
        <v>80.95</v>
      </c>
      <c r="R272" s="4">
        <v>80.95</v>
      </c>
      <c r="S272" s="4">
        <v>80.95</v>
      </c>
    </row>
    <row r="273" spans="1:19" x14ac:dyDescent="0.25">
      <c r="A273" t="s">
        <v>849</v>
      </c>
      <c r="B27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1982 Ayrton Senna - Ralt Toyota RT3</v>
      </c>
      <c r="C273">
        <f>COUNTIF(Wishlist!A:A,Table1[[#This Row],[Artículo]])</f>
        <v>0</v>
      </c>
      <c r="D273" t="str">
        <f>_xlfn.XLOOKUP(Table1[[#This Row],[Artículo]],Campeones!A:A,Campeones!B:B,"")</f>
        <v/>
      </c>
      <c r="E273" s="4">
        <v>80.95</v>
      </c>
      <c r="F273" s="4">
        <v>80.95</v>
      </c>
      <c r="G273" s="4">
        <v>80.95</v>
      </c>
      <c r="H273" s="4">
        <v>80.95</v>
      </c>
      <c r="I273" s="4">
        <v>80.95</v>
      </c>
      <c r="J273" s="4">
        <v>80.95</v>
      </c>
      <c r="K273" s="4">
        <v>80.95</v>
      </c>
      <c r="L273" s="4">
        <v>80.95</v>
      </c>
      <c r="M273" s="4">
        <v>80.95</v>
      </c>
      <c r="N273" s="4">
        <v>80.95</v>
      </c>
      <c r="O273" s="4">
        <v>80.95</v>
      </c>
      <c r="P273" s="4">
        <v>80.95</v>
      </c>
      <c r="Q273" s="4">
        <v>80.95</v>
      </c>
      <c r="R273" s="4">
        <v>80.95</v>
      </c>
      <c r="S273" s="4">
        <v>80.95</v>
      </c>
    </row>
    <row r="274" spans="1:19" x14ac:dyDescent="0.25">
      <c r="A274" t="s">
        <v>853</v>
      </c>
      <c r="B27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1982 Ayrton Senna - Toyota RT3</v>
      </c>
      <c r="C274">
        <f>COUNTIF(Wishlist!A:A,Table1[[#This Row],[Artículo]])</f>
        <v>0</v>
      </c>
      <c r="D274" t="str">
        <f>_xlfn.XLOOKUP(Table1[[#This Row],[Artículo]],Campeones!A:A,Campeones!B:B,"")</f>
        <v/>
      </c>
      <c r="E274" s="4">
        <v>80.95</v>
      </c>
      <c r="F274" s="4">
        <v>80.95</v>
      </c>
      <c r="G274" s="4">
        <v>80.95</v>
      </c>
      <c r="H274" s="4">
        <v>80.95</v>
      </c>
      <c r="I274" s="4">
        <v>80.95</v>
      </c>
      <c r="J274" s="4">
        <v>80.95</v>
      </c>
      <c r="K274" s="4">
        <v>80.95</v>
      </c>
      <c r="L274" s="4">
        <v>80.95</v>
      </c>
      <c r="M274" s="4">
        <v>80.95</v>
      </c>
      <c r="N274" s="4">
        <v>80.95</v>
      </c>
      <c r="O274" s="4">
        <v>80.95</v>
      </c>
      <c r="P274" s="4">
        <v>80.95</v>
      </c>
      <c r="Q274" s="4">
        <v>80.95</v>
      </c>
      <c r="R274" s="4">
        <v>80.95</v>
      </c>
      <c r="S274" s="4">
        <v>80.95</v>
      </c>
    </row>
    <row r="275" spans="1:19" x14ac:dyDescent="0.25">
      <c r="A275" t="s">
        <v>968</v>
      </c>
      <c r="B27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1990 Gerhard Berger - McLaren MP4/5B</v>
      </c>
      <c r="C275">
        <f>COUNTIF(Wishlist!A:A,Table1[[#This Row],[Artículo]])</f>
        <v>0</v>
      </c>
      <c r="D275" t="str">
        <f>_xlfn.XLOOKUP(Table1[[#This Row],[Artículo]],Campeones!A:A,Campeones!B:B,"")</f>
        <v/>
      </c>
      <c r="E275" s="4">
        <v>80.95</v>
      </c>
      <c r="F275" s="4">
        <v>80.95</v>
      </c>
      <c r="G275" s="4">
        <v>80.95</v>
      </c>
      <c r="H275" s="4">
        <v>80.95</v>
      </c>
      <c r="I275" s="4">
        <v>80.95</v>
      </c>
      <c r="J275" s="4">
        <v>80.95</v>
      </c>
      <c r="K275" s="4">
        <v>80.95</v>
      </c>
      <c r="L275" s="4">
        <v>80.95</v>
      </c>
      <c r="M275" s="4">
        <v>80.95</v>
      </c>
      <c r="N275" s="4">
        <v>80.95</v>
      </c>
      <c r="O275" s="4">
        <v>80.95</v>
      </c>
      <c r="P275" s="4">
        <v>80.95</v>
      </c>
      <c r="Q275" s="4">
        <v>80.95</v>
      </c>
      <c r="R275" s="4">
        <v>80.95</v>
      </c>
      <c r="S275" s="4">
        <v>80.95</v>
      </c>
    </row>
    <row r="276" spans="1:19" x14ac:dyDescent="0.25">
      <c r="A276" t="s">
        <v>1053</v>
      </c>
      <c r="B27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1993 Mika Häkkinen - McLaren MP4/8</v>
      </c>
      <c r="C276">
        <f>COUNTIF(Wishlist!A:A,Table1[[#This Row],[Artículo]])</f>
        <v>0</v>
      </c>
      <c r="D276" t="str">
        <f>_xlfn.XLOOKUP(Table1[[#This Row],[Artículo]],Campeones!A:A,Campeones!B:B,"")</f>
        <v/>
      </c>
      <c r="E276" s="4">
        <v>80.95</v>
      </c>
      <c r="F276" s="4">
        <v>80.95</v>
      </c>
      <c r="G276" s="4">
        <v>80.95</v>
      </c>
      <c r="H276" s="4">
        <v>80.95</v>
      </c>
      <c r="I276" s="4">
        <v>80.95</v>
      </c>
      <c r="J276" s="4">
        <v>80.95</v>
      </c>
      <c r="K276" s="4">
        <v>80.95</v>
      </c>
      <c r="L276" s="4">
        <v>80.95</v>
      </c>
      <c r="M276" s="4">
        <v>80.95</v>
      </c>
      <c r="N276" s="4">
        <v>80.95</v>
      </c>
      <c r="O276" s="4">
        <v>80.95</v>
      </c>
      <c r="P276" s="4">
        <v>80.95</v>
      </c>
      <c r="Q276" s="4">
        <v>80.95</v>
      </c>
      <c r="R276" s="4">
        <v>80.95</v>
      </c>
      <c r="S276" s="4">
        <v>80.95</v>
      </c>
    </row>
    <row r="277" spans="1:19" x14ac:dyDescent="0.25">
      <c r="A277" t="s">
        <v>1082</v>
      </c>
      <c r="B27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1994 Michael Schumacher - Benetton B194</v>
      </c>
      <c r="C277">
        <f>COUNTIF(Wishlist!A:A,Table1[[#This Row],[Artículo]])</f>
        <v>0</v>
      </c>
      <c r="D277" t="str">
        <f>_xlfn.XLOOKUP(Table1[[#This Row],[Artículo]],Campeones!A:A,Campeones!B:B,"")</f>
        <v/>
      </c>
      <c r="E277" s="4">
        <v>80.95</v>
      </c>
      <c r="F277" s="4">
        <v>80.95</v>
      </c>
      <c r="G277" s="4">
        <v>80.95</v>
      </c>
      <c r="H277" s="4">
        <v>80.95</v>
      </c>
      <c r="I277" s="4">
        <v>80.95</v>
      </c>
      <c r="J277" s="4">
        <v>80.95</v>
      </c>
      <c r="K277" s="4">
        <v>80.95</v>
      </c>
      <c r="L277" s="4">
        <v>80.95</v>
      </c>
      <c r="M277" s="4">
        <v>80.95</v>
      </c>
      <c r="N277" s="4">
        <v>80.95</v>
      </c>
      <c r="O277" s="4">
        <v>80.95</v>
      </c>
      <c r="P277" s="4">
        <v>80.95</v>
      </c>
      <c r="Q277" s="4">
        <v>80.95</v>
      </c>
      <c r="R277" s="4">
        <v>80.95</v>
      </c>
      <c r="S277" s="4">
        <v>80.95</v>
      </c>
    </row>
    <row r="278" spans="1:19" x14ac:dyDescent="0.25">
      <c r="A278" t="s">
        <v>1258</v>
      </c>
      <c r="B27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2015  - McLaren MP4-X Concept Car</v>
      </c>
      <c r="C278">
        <f>COUNTIF(Wishlist!A:A,Table1[[#This Row],[Artículo]])</f>
        <v>0</v>
      </c>
      <c r="D278" t="str">
        <f>_xlfn.XLOOKUP(Table1[[#This Row],[Artículo]],Campeones!A:A,Campeones!B:B,"")</f>
        <v/>
      </c>
      <c r="E278" s="4">
        <v>80.95</v>
      </c>
      <c r="F278" s="4">
        <v>80.95</v>
      </c>
      <c r="G278" s="4">
        <v>80.95</v>
      </c>
      <c r="H278" s="4">
        <v>80.95</v>
      </c>
      <c r="I278" s="4">
        <v>80.95</v>
      </c>
      <c r="J278" s="4">
        <v>80.95</v>
      </c>
      <c r="K278" s="4">
        <v>80.95</v>
      </c>
      <c r="L278" s="4">
        <v>80.95</v>
      </c>
      <c r="M278" s="4">
        <v>80.95</v>
      </c>
      <c r="N278" s="4">
        <v>80.95</v>
      </c>
      <c r="O278" s="4">
        <v>80.95</v>
      </c>
      <c r="P278" s="4">
        <v>80.95</v>
      </c>
      <c r="Q278" s="4">
        <v>80.95</v>
      </c>
      <c r="R278" s="4">
        <v>80.95</v>
      </c>
      <c r="S278" s="4">
        <v>80.95</v>
      </c>
    </row>
    <row r="279" spans="1:19" x14ac:dyDescent="0.25">
      <c r="A279" t="s">
        <v>1388</v>
      </c>
      <c r="B27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2019 Lewis Hamilton - Mercedes-AMG F1 W10 EQ Power+</v>
      </c>
      <c r="C279">
        <f>COUNTIF(Wishlist!A:A,Table1[[#This Row],[Artículo]])</f>
        <v>0</v>
      </c>
      <c r="D279" t="str">
        <f>_xlfn.XLOOKUP(Table1[[#This Row],[Artículo]],Campeones!A:A,Campeones!B:B,"")</f>
        <v/>
      </c>
      <c r="E279" s="4">
        <v>80.95</v>
      </c>
      <c r="F279" s="4">
        <v>80.95</v>
      </c>
      <c r="G279" s="4">
        <v>80.95</v>
      </c>
      <c r="H279" s="4">
        <v>80.95</v>
      </c>
      <c r="I279" s="4">
        <v>80.95</v>
      </c>
      <c r="J279" s="4">
        <v>80.95</v>
      </c>
      <c r="K279" s="4">
        <v>80.95</v>
      </c>
      <c r="L279" s="4">
        <v>80.95</v>
      </c>
      <c r="M279" s="4">
        <v>80.95</v>
      </c>
      <c r="N279" s="4">
        <v>80.95</v>
      </c>
      <c r="O279" s="4">
        <v>80.95</v>
      </c>
      <c r="P279" s="4">
        <v>80.95</v>
      </c>
      <c r="Q279" s="4">
        <v>80.95</v>
      </c>
      <c r="R279" s="4">
        <v>80.95</v>
      </c>
      <c r="S279" s="4">
        <v>80.95</v>
      </c>
    </row>
    <row r="280" spans="1:19" x14ac:dyDescent="0.25">
      <c r="A280" t="s">
        <v>1476</v>
      </c>
      <c r="B28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Pierre Gasly - AlphaTauri AT01</v>
      </c>
      <c r="C280">
        <f>COUNTIF(Wishlist!A:A,Table1[[#This Row],[Artículo]])</f>
        <v>0</v>
      </c>
      <c r="D280" t="str">
        <f>_xlfn.XLOOKUP(Table1[[#This Row],[Artículo]],Campeones!A:A,Campeones!B:B,"")</f>
        <v/>
      </c>
      <c r="E280" s="4">
        <v>80.95</v>
      </c>
      <c r="F280" s="4">
        <v>80.95</v>
      </c>
      <c r="G280" s="4">
        <v>80.95</v>
      </c>
      <c r="H280" s="4">
        <v>80.95</v>
      </c>
      <c r="I280" s="4">
        <v>80.95</v>
      </c>
      <c r="J280" s="4">
        <v>80.95</v>
      </c>
      <c r="K280" s="4">
        <v>80.95</v>
      </c>
      <c r="L280" s="4">
        <v>80.95</v>
      </c>
      <c r="M280" s="4">
        <v>80.95</v>
      </c>
      <c r="N280" s="4">
        <v>80.95</v>
      </c>
      <c r="O280" s="4">
        <v>80.95</v>
      </c>
      <c r="P280" s="4">
        <v>80.95</v>
      </c>
      <c r="Q280" s="4">
        <v>80.95</v>
      </c>
      <c r="R280" s="4">
        <v>80.95</v>
      </c>
      <c r="S280" s="4">
        <v>80.95</v>
      </c>
    </row>
    <row r="281" spans="1:19" x14ac:dyDescent="0.25">
      <c r="A281" t="s">
        <v>1519</v>
      </c>
      <c r="B28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Fernando Alonso - Alpine A521</v>
      </c>
      <c r="C281">
        <f>COUNTIF(Wishlist!A:A,Table1[[#This Row],[Artículo]])</f>
        <v>0</v>
      </c>
      <c r="D281" t="str">
        <f>_xlfn.XLOOKUP(Table1[[#This Row],[Artículo]],Campeones!A:A,Campeones!B:B,"")</f>
        <v/>
      </c>
      <c r="E281" s="4">
        <v>80.95</v>
      </c>
      <c r="F281" s="4">
        <v>80.95</v>
      </c>
      <c r="G281" s="4">
        <v>80.95</v>
      </c>
      <c r="H281" s="4">
        <v>80.95</v>
      </c>
      <c r="I281" s="4">
        <v>80.95</v>
      </c>
      <c r="J281" s="4">
        <v>80.95</v>
      </c>
      <c r="K281" s="4">
        <v>80.95</v>
      </c>
      <c r="L281" s="4">
        <v>80.95</v>
      </c>
      <c r="M281" s="4">
        <v>80.95</v>
      </c>
      <c r="N281" s="4">
        <v>80.95</v>
      </c>
      <c r="O281" s="4">
        <v>80.95</v>
      </c>
      <c r="P281" s="4">
        <v>80.95</v>
      </c>
      <c r="Q281" s="4">
        <v>80.95</v>
      </c>
      <c r="R281" s="4">
        <v>80.95</v>
      </c>
      <c r="S281" s="4">
        <v>80.95</v>
      </c>
    </row>
    <row r="282" spans="1:19" x14ac:dyDescent="0.25">
      <c r="A282" t="s">
        <v>1586</v>
      </c>
      <c r="B28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Pierre Gasly - AlphaTauri Honda AT02</v>
      </c>
      <c r="C282">
        <f>COUNTIF(Wishlist!A:A,Table1[[#This Row],[Artículo]])</f>
        <v>0</v>
      </c>
      <c r="D282" t="str">
        <f>_xlfn.XLOOKUP(Table1[[#This Row],[Artículo]],Campeones!A:A,Campeones!B:B,"")</f>
        <v/>
      </c>
      <c r="E282" s="4">
        <v>80.95</v>
      </c>
      <c r="F282" s="4">
        <v>80.95</v>
      </c>
      <c r="G282" s="4">
        <v>80.95</v>
      </c>
      <c r="H282" s="4">
        <v>80.95</v>
      </c>
      <c r="I282" s="4">
        <v>80.95</v>
      </c>
      <c r="J282" s="4">
        <v>80.95</v>
      </c>
      <c r="K282" s="4">
        <v>80.95</v>
      </c>
      <c r="L282" s="4">
        <v>80.95</v>
      </c>
      <c r="M282" s="4">
        <v>80.95</v>
      </c>
      <c r="N282" s="4">
        <v>80.95</v>
      </c>
      <c r="O282" s="4">
        <v>80.95</v>
      </c>
      <c r="P282" s="4">
        <v>80.95</v>
      </c>
      <c r="Q282" s="4">
        <v>80.95</v>
      </c>
      <c r="R282" s="4">
        <v>80.95</v>
      </c>
      <c r="S282" s="4">
        <v>80.95</v>
      </c>
    </row>
    <row r="283" spans="1:19" x14ac:dyDescent="0.25">
      <c r="A283" t="s">
        <v>1630</v>
      </c>
      <c r="B28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Yuki Tsunoda - AlphaTauri  Honda AT02</v>
      </c>
      <c r="C283">
        <f>COUNTIF(Wishlist!A:A,Table1[[#This Row],[Artículo]])</f>
        <v>0</v>
      </c>
      <c r="D283" t="str">
        <f>_xlfn.XLOOKUP(Table1[[#This Row],[Artículo]],Campeones!A:A,Campeones!B:B,"")</f>
        <v/>
      </c>
      <c r="E283" s="4">
        <v>80.95</v>
      </c>
      <c r="F283" s="4">
        <v>80.95</v>
      </c>
      <c r="G283" s="4">
        <v>80.95</v>
      </c>
      <c r="H283" s="4">
        <v>80.95</v>
      </c>
      <c r="I283" s="4">
        <v>80.95</v>
      </c>
      <c r="J283" s="4">
        <v>80.95</v>
      </c>
      <c r="K283" s="4">
        <v>80.95</v>
      </c>
      <c r="L283" s="4">
        <v>80.95</v>
      </c>
      <c r="M283" s="4">
        <v>80.95</v>
      </c>
      <c r="N283" s="4">
        <v>80.95</v>
      </c>
      <c r="O283" s="4">
        <v>80.95</v>
      </c>
      <c r="P283" s="4">
        <v>80.95</v>
      </c>
      <c r="Q283" s="4">
        <v>80.95</v>
      </c>
      <c r="R283" s="4">
        <v>80.95</v>
      </c>
      <c r="S283" s="4">
        <v>80.95</v>
      </c>
    </row>
    <row r="284" spans="1:19" x14ac:dyDescent="0.25">
      <c r="A284" t="s">
        <v>1114</v>
      </c>
      <c r="B28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1998 Mika Häkkinen - McLaren Mercedes MP4/13</v>
      </c>
      <c r="C284">
        <f>COUNTIF(Wishlist!A:A,Table1[[#This Row],[Artículo]])</f>
        <v>1</v>
      </c>
      <c r="D284">
        <f>_xlfn.XLOOKUP(Table1[[#This Row],[Artículo]],Campeones!A:A,Campeones!B:B,"")</f>
        <v>1998</v>
      </c>
      <c r="E284" s="4">
        <v>80.95</v>
      </c>
      <c r="F284" s="4">
        <v>80.95</v>
      </c>
      <c r="G284" s="4">
        <v>80.95</v>
      </c>
      <c r="H284" s="4">
        <v>80.95</v>
      </c>
      <c r="I284" s="4">
        <v>80.95</v>
      </c>
      <c r="J284" s="4">
        <v>80.95</v>
      </c>
      <c r="K284" s="4">
        <v>80.95</v>
      </c>
      <c r="L284" s="4">
        <v>80.95</v>
      </c>
      <c r="M284" s="4">
        <v>80.95</v>
      </c>
      <c r="N284" s="4">
        <v>80.95</v>
      </c>
      <c r="O284" s="4">
        <v>80.95</v>
      </c>
      <c r="P284" s="4"/>
      <c r="Q284" s="4"/>
      <c r="R284" s="4">
        <v>80.95</v>
      </c>
      <c r="S284" s="4">
        <v>80.95</v>
      </c>
    </row>
    <row r="285" spans="1:19" x14ac:dyDescent="0.25">
      <c r="A285" t="s">
        <v>1647</v>
      </c>
      <c r="B28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2022 Pierre Gasly - AlphaTauri AT03</v>
      </c>
      <c r="C285">
        <f>COUNTIF(Wishlist!A:A,Table1[[#This Row],[Artículo]])</f>
        <v>0</v>
      </c>
      <c r="D285" t="str">
        <f>_xlfn.XLOOKUP(Table1[[#This Row],[Artículo]],Campeones!A:A,Campeones!B:B,"")</f>
        <v/>
      </c>
      <c r="E285" s="4">
        <v>76.459999999999994</v>
      </c>
      <c r="F285" s="4">
        <v>76.459999999999994</v>
      </c>
      <c r="G285" s="4">
        <v>76.459999999999994</v>
      </c>
      <c r="H285" s="4">
        <v>76.459999999999994</v>
      </c>
      <c r="I285" s="4">
        <v>76.459999999999994</v>
      </c>
      <c r="J285" s="4">
        <v>76.459999999999994</v>
      </c>
      <c r="K285" s="4">
        <v>76.459999999999994</v>
      </c>
      <c r="L285" s="4">
        <v>76.459999999999994</v>
      </c>
      <c r="M285" s="4"/>
      <c r="N285" s="4"/>
      <c r="O285" s="4"/>
      <c r="P285" s="4"/>
      <c r="Q285" s="4"/>
      <c r="R285" s="4">
        <v>80.95</v>
      </c>
      <c r="S285" s="4">
        <v>80.95</v>
      </c>
    </row>
    <row r="286" spans="1:19" x14ac:dyDescent="0.25">
      <c r="A286" t="s">
        <v>597</v>
      </c>
      <c r="B28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1974 Emerson Fittipaldi - McLaren Ford M23</v>
      </c>
      <c r="C286">
        <f>COUNTIF(Wishlist!A:A,Table1[[#This Row],[Artículo]])</f>
        <v>0</v>
      </c>
      <c r="D286" t="str">
        <f>_xlfn.XLOOKUP(Table1[[#This Row],[Artículo]],Campeones!A:A,Campeones!B:B,"")</f>
        <v/>
      </c>
      <c r="E286" s="4">
        <v>80.95</v>
      </c>
      <c r="F286" s="4">
        <v>80.95</v>
      </c>
      <c r="G286" s="4">
        <v>80.95</v>
      </c>
      <c r="H286" s="4">
        <v>80.95</v>
      </c>
      <c r="I286" s="4">
        <v>80.95</v>
      </c>
      <c r="J286" s="4">
        <v>80.95</v>
      </c>
      <c r="K286" s="4"/>
      <c r="L286" s="4"/>
      <c r="M286" s="4"/>
      <c r="N286" s="4"/>
      <c r="O286" s="4"/>
      <c r="P286" s="4"/>
      <c r="Q286" s="4"/>
      <c r="R286" s="4">
        <v>80.95</v>
      </c>
      <c r="S286" s="4">
        <v>80.95</v>
      </c>
    </row>
    <row r="287" spans="1:19" x14ac:dyDescent="0.25">
      <c r="A287" t="s">
        <v>920</v>
      </c>
      <c r="B28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1986 Nelson Piquet / with  Keke Rosberg riding on car - Williams FW11</v>
      </c>
      <c r="C287">
        <f>COUNTIF(Wishlist!A:A,Table1[[#This Row],[Artículo]])</f>
        <v>0</v>
      </c>
      <c r="D287" t="str">
        <f>_xlfn.XLOOKUP(Table1[[#This Row],[Artículo]],Campeones!A:A,Campeones!B:B,"")</f>
        <v/>
      </c>
      <c r="E287" s="4">
        <v>80.95</v>
      </c>
      <c r="F287" s="4">
        <v>80.95</v>
      </c>
      <c r="G287" s="4">
        <v>80.95</v>
      </c>
      <c r="H287" s="4">
        <v>80.95</v>
      </c>
      <c r="I287" s="4">
        <v>80.95</v>
      </c>
      <c r="J287" s="4">
        <v>80.95</v>
      </c>
      <c r="K287" s="4"/>
      <c r="L287" s="4"/>
      <c r="M287" s="4"/>
      <c r="N287" s="4"/>
      <c r="O287" s="4"/>
      <c r="P287" s="4"/>
      <c r="Q287" s="4"/>
      <c r="R287" s="4">
        <v>80.95</v>
      </c>
      <c r="S287" s="4">
        <v>80.95</v>
      </c>
    </row>
    <row r="288" spans="1:19" x14ac:dyDescent="0.25">
      <c r="A288" t="s">
        <v>964</v>
      </c>
      <c r="B28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1989 Ayrton Senna - McLaren MP4/5</v>
      </c>
      <c r="C288">
        <f>COUNTIF(Wishlist!A:A,Table1[[#This Row],[Artículo]])</f>
        <v>0</v>
      </c>
      <c r="D288" t="str">
        <f>_xlfn.XLOOKUP(Table1[[#This Row],[Artículo]],Campeones!A:A,Campeones!B:B,"")</f>
        <v/>
      </c>
      <c r="E288" s="4">
        <v>80.95</v>
      </c>
      <c r="F288" s="4">
        <v>80.95</v>
      </c>
      <c r="G288" s="4">
        <v>80.95</v>
      </c>
      <c r="H288" s="4">
        <v>80.95</v>
      </c>
      <c r="I288" s="4">
        <v>80.95</v>
      </c>
      <c r="J288" s="4">
        <v>80.95</v>
      </c>
      <c r="K288" s="4">
        <v>80.95</v>
      </c>
      <c r="L288" s="4"/>
      <c r="M288" s="4"/>
      <c r="N288" s="4"/>
      <c r="O288" s="4"/>
      <c r="P288" s="4"/>
      <c r="Q288" s="4"/>
      <c r="R288" s="4">
        <v>80.95</v>
      </c>
      <c r="S288" s="4">
        <v>80.95</v>
      </c>
    </row>
    <row r="289" spans="1:19" x14ac:dyDescent="0.25">
      <c r="A289" t="s">
        <v>1022</v>
      </c>
      <c r="B28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1992 Ayrton Senna - McLaren MP4/7</v>
      </c>
      <c r="C289">
        <f>COUNTIF(Wishlist!A:A,Table1[[#This Row],[Artículo]])</f>
        <v>0</v>
      </c>
      <c r="D289" t="str">
        <f>_xlfn.XLOOKUP(Table1[[#This Row],[Artículo]],Campeones!A:A,Campeones!B:B,"")</f>
        <v/>
      </c>
      <c r="E289" s="4">
        <v>80.95</v>
      </c>
      <c r="F289" s="4">
        <v>80.95</v>
      </c>
      <c r="G289" s="4">
        <v>80.95</v>
      </c>
      <c r="H289" s="4">
        <v>80.95</v>
      </c>
      <c r="I289" s="4">
        <v>80.95</v>
      </c>
      <c r="J289" s="4">
        <v>80.95</v>
      </c>
      <c r="K289" s="4">
        <v>80.95</v>
      </c>
      <c r="L289" s="4"/>
      <c r="M289" s="4"/>
      <c r="N289" s="4"/>
      <c r="O289" s="4"/>
      <c r="P289" s="4"/>
      <c r="Q289" s="4"/>
      <c r="R289" s="4">
        <v>80.95</v>
      </c>
      <c r="S289" s="4">
        <v>80.95</v>
      </c>
    </row>
    <row r="290" spans="1:19" x14ac:dyDescent="0.25">
      <c r="A290" t="s">
        <v>1621</v>
      </c>
      <c r="B29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Valtteri Bottas - Mercedes-AMG F1 W12 E Performance</v>
      </c>
      <c r="C290">
        <f>COUNTIF(Wishlist!A:A,Table1[[#This Row],[Artículo]])</f>
        <v>0</v>
      </c>
      <c r="D290" t="str">
        <f>_xlfn.XLOOKUP(Table1[[#This Row],[Artículo]],Campeones!A:A,Campeones!B:B,"")</f>
        <v/>
      </c>
      <c r="E290" s="4">
        <v>71.959999999999994</v>
      </c>
      <c r="F290" s="4">
        <v>71.959999999999994</v>
      </c>
      <c r="G290" s="4">
        <v>71.959999999999994</v>
      </c>
      <c r="H290" s="4">
        <v>71.959999999999994</v>
      </c>
      <c r="I290" s="4">
        <v>71.959999999999994</v>
      </c>
      <c r="J290" s="4">
        <v>71.959999999999994</v>
      </c>
      <c r="K290" s="4">
        <v>71.959999999999994</v>
      </c>
      <c r="L290" s="4"/>
      <c r="M290" s="4"/>
      <c r="N290" s="4"/>
      <c r="O290" s="4"/>
      <c r="P290" s="4"/>
      <c r="Q290" s="4"/>
      <c r="R290" s="4">
        <v>80.95</v>
      </c>
      <c r="S290" s="4">
        <v>80.95</v>
      </c>
    </row>
    <row r="291" spans="1:19" x14ac:dyDescent="0.25">
      <c r="A291" t="s">
        <v>1715</v>
      </c>
      <c r="B29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1982 Ayrton Senna - Van Diemen RF82</v>
      </c>
      <c r="C291">
        <f>COUNTIF(Wishlist!A:A,Table1[[#This Row],[Artículo]])</f>
        <v>0</v>
      </c>
      <c r="D291" t="str">
        <f>_xlfn.XLOOKUP(Table1[[#This Row],[Artículo]],Campeones!A:A,Campeones!B:B,"")</f>
        <v/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>
        <v>80.95</v>
      </c>
      <c r="S291" s="4">
        <v>80.95</v>
      </c>
    </row>
    <row r="292" spans="1:19" x14ac:dyDescent="0.25">
      <c r="A292" t="s">
        <v>1274</v>
      </c>
      <c r="B29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2017 Mick Schumacher - Benetton Ford B194</v>
      </c>
      <c r="C292">
        <f>COUNTIF(Wishlist!A:A,Table1[[#This Row],[Artículo]])</f>
        <v>0</v>
      </c>
      <c r="D292" t="str">
        <f>_xlfn.XLOOKUP(Table1[[#This Row],[Artículo]],Campeones!A:A,Campeones!B:B,"")</f>
        <v/>
      </c>
      <c r="E292" s="4">
        <v>89.95</v>
      </c>
      <c r="F292" s="4">
        <v>89.95</v>
      </c>
      <c r="G292" s="4">
        <v>89.95</v>
      </c>
      <c r="H292" s="4">
        <v>89.95</v>
      </c>
      <c r="I292" s="4">
        <v>89.95</v>
      </c>
      <c r="J292" s="4">
        <v>89.95</v>
      </c>
      <c r="K292" s="4">
        <v>89.95</v>
      </c>
      <c r="L292" s="4">
        <v>89.95</v>
      </c>
      <c r="M292" s="4">
        <v>89.95</v>
      </c>
      <c r="N292" s="4">
        <v>89.95</v>
      </c>
      <c r="O292" s="4">
        <v>89.95</v>
      </c>
      <c r="P292" s="4">
        <v>89.95</v>
      </c>
      <c r="Q292" s="4">
        <v>89.95</v>
      </c>
      <c r="R292" s="4">
        <v>89.95</v>
      </c>
      <c r="S292" s="4">
        <v>89.95</v>
      </c>
    </row>
    <row r="293" spans="1:19" x14ac:dyDescent="0.25">
      <c r="A293" t="s">
        <v>1343</v>
      </c>
      <c r="B29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2018 Mick Schumacher - Dallara F317</v>
      </c>
      <c r="C293">
        <f>COUNTIF(Wishlist!A:A,Table1[[#This Row],[Artículo]])</f>
        <v>0</v>
      </c>
      <c r="D293" t="str">
        <f>_xlfn.XLOOKUP(Table1[[#This Row],[Artículo]],Campeones!A:A,Campeones!B:B,"")</f>
        <v/>
      </c>
      <c r="E293" s="4">
        <v>89.95</v>
      </c>
      <c r="F293" s="4">
        <v>89.95</v>
      </c>
      <c r="G293" s="4">
        <v>89.95</v>
      </c>
      <c r="H293" s="4">
        <v>89.95</v>
      </c>
      <c r="I293" s="4">
        <v>89.95</v>
      </c>
      <c r="J293" s="4">
        <v>89.95</v>
      </c>
      <c r="K293" s="4">
        <v>89.95</v>
      </c>
      <c r="L293" s="4">
        <v>89.95</v>
      </c>
      <c r="M293" s="4">
        <v>89.95</v>
      </c>
      <c r="N293" s="4">
        <v>89.95</v>
      </c>
      <c r="O293" s="4">
        <v>89.95</v>
      </c>
      <c r="P293" s="4">
        <v>89.95</v>
      </c>
      <c r="Q293" s="4">
        <v>89.95</v>
      </c>
      <c r="R293" s="4">
        <v>89.95</v>
      </c>
      <c r="S293" s="4">
        <v>89.95</v>
      </c>
    </row>
    <row r="294" spans="1:19" x14ac:dyDescent="0.25">
      <c r="A294" t="s">
        <v>1012</v>
      </c>
      <c r="B29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1991 Jean Alesi - Ferrari 642</v>
      </c>
      <c r="C294">
        <f>COUNTIF(Wishlist!A:A,Table1[[#This Row],[Artículo]])</f>
        <v>1</v>
      </c>
      <c r="D294" t="str">
        <f>_xlfn.XLOOKUP(Table1[[#This Row],[Artículo]],Campeones!A:A,Campeones!B:B,"")</f>
        <v/>
      </c>
      <c r="E294" s="4">
        <v>89.96</v>
      </c>
      <c r="F294" s="4">
        <v>89.96</v>
      </c>
      <c r="G294" s="4">
        <v>89.96</v>
      </c>
      <c r="H294" s="4">
        <v>89.96</v>
      </c>
      <c r="I294" s="4">
        <v>89.96</v>
      </c>
      <c r="J294" s="4">
        <v>89.96</v>
      </c>
      <c r="K294" s="4">
        <v>89.96</v>
      </c>
      <c r="L294" s="4">
        <v>89.96</v>
      </c>
      <c r="M294" s="4">
        <v>89.96</v>
      </c>
      <c r="N294" s="4">
        <v>89.96</v>
      </c>
      <c r="O294" s="4">
        <v>89.96</v>
      </c>
      <c r="P294" s="4">
        <v>89.96</v>
      </c>
      <c r="Q294" s="4">
        <v>89.96</v>
      </c>
      <c r="R294" s="4">
        <v>89.96</v>
      </c>
      <c r="S294" s="4">
        <v>89.96</v>
      </c>
    </row>
    <row r="295" spans="1:19" x14ac:dyDescent="0.25">
      <c r="A295" t="s">
        <v>425</v>
      </c>
      <c r="B29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1965 John Surtees - Ferrari 512</v>
      </c>
      <c r="C295">
        <f>COUNTIF(Wishlist!A:A,Table1[[#This Row],[Artículo]])</f>
        <v>0</v>
      </c>
      <c r="D295" t="str">
        <f>_xlfn.XLOOKUP(Table1[[#This Row],[Artículo]],Campeones!A:A,Campeones!B:B,"")</f>
        <v/>
      </c>
      <c r="E295" s="4">
        <v>89.96</v>
      </c>
      <c r="F295" s="4">
        <v>89.96</v>
      </c>
      <c r="G295" s="4">
        <v>89.96</v>
      </c>
      <c r="H295" s="4">
        <v>89.96</v>
      </c>
      <c r="I295" s="4">
        <v>89.96</v>
      </c>
      <c r="J295" s="4">
        <v>89.96</v>
      </c>
      <c r="K295" s="4">
        <v>89.96</v>
      </c>
      <c r="L295" s="4">
        <v>89.96</v>
      </c>
      <c r="M295" s="4">
        <v>89.96</v>
      </c>
      <c r="N295" s="4">
        <v>89.96</v>
      </c>
      <c r="O295" s="4">
        <v>89.96</v>
      </c>
      <c r="P295" s="4">
        <v>89.96</v>
      </c>
      <c r="Q295" s="4">
        <v>89.96</v>
      </c>
      <c r="R295" s="4">
        <v>89.96</v>
      </c>
      <c r="S295" s="4">
        <v>89.96</v>
      </c>
    </row>
    <row r="296" spans="1:19" x14ac:dyDescent="0.25">
      <c r="A296" t="s">
        <v>428</v>
      </c>
      <c r="B29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1965 John Surtees - Ferrari 512</v>
      </c>
      <c r="C296">
        <f>COUNTIF(Wishlist!A:A,Table1[[#This Row],[Artículo]])</f>
        <v>0</v>
      </c>
      <c r="D296" t="str">
        <f>_xlfn.XLOOKUP(Table1[[#This Row],[Artículo]],Campeones!A:A,Campeones!B:B,"")</f>
        <v/>
      </c>
      <c r="E296" s="4">
        <v>89.96</v>
      </c>
      <c r="F296" s="4">
        <v>89.96</v>
      </c>
      <c r="G296" s="4">
        <v>89.96</v>
      </c>
      <c r="H296" s="4">
        <v>89.96</v>
      </c>
      <c r="I296" s="4">
        <v>89.96</v>
      </c>
      <c r="J296" s="4">
        <v>89.96</v>
      </c>
      <c r="K296" s="4">
        <v>89.96</v>
      </c>
      <c r="L296" s="4">
        <v>89.96</v>
      </c>
      <c r="M296" s="4">
        <v>89.96</v>
      </c>
      <c r="N296" s="4">
        <v>89.96</v>
      </c>
      <c r="O296" s="4">
        <v>89.96</v>
      </c>
      <c r="P296" s="4">
        <v>89.96</v>
      </c>
      <c r="Q296" s="4">
        <v>89.96</v>
      </c>
      <c r="R296" s="4">
        <v>89.96</v>
      </c>
      <c r="S296" s="4">
        <v>89.96</v>
      </c>
    </row>
    <row r="297" spans="1:19" x14ac:dyDescent="0.25">
      <c r="A297" t="s">
        <v>431</v>
      </c>
      <c r="B29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1965 Lorenzo Bandini - Ferrari 512</v>
      </c>
      <c r="C297">
        <f>COUNTIF(Wishlist!A:A,Table1[[#This Row],[Artículo]])</f>
        <v>0</v>
      </c>
      <c r="D297" t="str">
        <f>_xlfn.XLOOKUP(Table1[[#This Row],[Artículo]],Campeones!A:A,Campeones!B:B,"")</f>
        <v/>
      </c>
      <c r="E297" s="4">
        <v>89.96</v>
      </c>
      <c r="F297" s="4">
        <v>89.96</v>
      </c>
      <c r="G297" s="4">
        <v>89.96</v>
      </c>
      <c r="H297" s="4">
        <v>89.96</v>
      </c>
      <c r="I297" s="4">
        <v>89.96</v>
      </c>
      <c r="J297" s="4">
        <v>89.96</v>
      </c>
      <c r="K297" s="4">
        <v>89.96</v>
      </c>
      <c r="L297" s="4">
        <v>89.96</v>
      </c>
      <c r="M297" s="4">
        <v>89.96</v>
      </c>
      <c r="N297" s="4">
        <v>89.96</v>
      </c>
      <c r="O297" s="4">
        <v>89.96</v>
      </c>
      <c r="P297" s="4">
        <v>89.96</v>
      </c>
      <c r="Q297" s="4">
        <v>89.96</v>
      </c>
      <c r="R297" s="4">
        <v>89.96</v>
      </c>
      <c r="S297" s="4">
        <v>89.96</v>
      </c>
    </row>
    <row r="298" spans="1:19" x14ac:dyDescent="0.25">
      <c r="A298" t="s">
        <v>418</v>
      </c>
      <c r="B29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1965 Pedro Rodriguez - Ferrari 512</v>
      </c>
      <c r="C298">
        <f>COUNTIF(Wishlist!A:A,Table1[[#This Row],[Artículo]])</f>
        <v>0</v>
      </c>
      <c r="D298" t="str">
        <f>_xlfn.XLOOKUP(Table1[[#This Row],[Artículo]],Campeones!A:A,Campeones!B:B,"")</f>
        <v/>
      </c>
      <c r="E298" s="4">
        <v>89.96</v>
      </c>
      <c r="F298" s="4">
        <v>89.96</v>
      </c>
      <c r="G298" s="4">
        <v>89.96</v>
      </c>
      <c r="H298" s="4">
        <v>89.96</v>
      </c>
      <c r="I298" s="4">
        <v>89.96</v>
      </c>
      <c r="J298" s="4">
        <v>89.96</v>
      </c>
      <c r="K298" s="4">
        <v>89.96</v>
      </c>
      <c r="L298" s="4">
        <v>89.96</v>
      </c>
      <c r="M298" s="4">
        <v>89.96</v>
      </c>
      <c r="N298" s="4">
        <v>89.96</v>
      </c>
      <c r="O298" s="4">
        <v>89.96</v>
      </c>
      <c r="P298" s="4">
        <v>89.96</v>
      </c>
      <c r="Q298" s="4">
        <v>89.96</v>
      </c>
      <c r="R298" s="4">
        <v>89.96</v>
      </c>
      <c r="S298" s="4">
        <v>89.96</v>
      </c>
    </row>
    <row r="299" spans="1:19" x14ac:dyDescent="0.25">
      <c r="A299" t="s">
        <v>469</v>
      </c>
      <c r="B29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1967 Chris Amon - Ferrari 312/67</v>
      </c>
      <c r="C299">
        <f>COUNTIF(Wishlist!A:A,Table1[[#This Row],[Artículo]])</f>
        <v>0</v>
      </c>
      <c r="D299" t="str">
        <f>_xlfn.XLOOKUP(Table1[[#This Row],[Artículo]],Campeones!A:A,Campeones!B:B,"")</f>
        <v/>
      </c>
      <c r="E299" s="4">
        <v>89.96</v>
      </c>
      <c r="F299" s="4">
        <v>89.96</v>
      </c>
      <c r="G299" s="4">
        <v>89.96</v>
      </c>
      <c r="H299" s="4">
        <v>89.96</v>
      </c>
      <c r="I299" s="4">
        <v>89.96</v>
      </c>
      <c r="J299" s="4">
        <v>89.96</v>
      </c>
      <c r="K299" s="4">
        <v>89.96</v>
      </c>
      <c r="L299" s="4">
        <v>89.96</v>
      </c>
      <c r="M299" s="4">
        <v>89.96</v>
      </c>
      <c r="N299" s="4">
        <v>89.96</v>
      </c>
      <c r="O299" s="4">
        <v>89.96</v>
      </c>
      <c r="P299" s="4">
        <v>89.96</v>
      </c>
      <c r="Q299" s="4">
        <v>89.96</v>
      </c>
      <c r="R299" s="4">
        <v>89.96</v>
      </c>
      <c r="S299" s="4">
        <v>89.96</v>
      </c>
    </row>
    <row r="300" spans="1:19" x14ac:dyDescent="0.25">
      <c r="A300" t="s">
        <v>472</v>
      </c>
      <c r="B30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1967 Chris Amon - Ferrari 312/67</v>
      </c>
      <c r="C300">
        <f>COUNTIF(Wishlist!A:A,Table1[[#This Row],[Artículo]])</f>
        <v>0</v>
      </c>
      <c r="D300" t="str">
        <f>_xlfn.XLOOKUP(Table1[[#This Row],[Artículo]],Campeones!A:A,Campeones!B:B,"")</f>
        <v/>
      </c>
      <c r="E300" s="4">
        <v>89.96</v>
      </c>
      <c r="F300" s="4">
        <v>89.96</v>
      </c>
      <c r="G300" s="4">
        <v>89.96</v>
      </c>
      <c r="H300" s="4">
        <v>89.96</v>
      </c>
      <c r="I300" s="4">
        <v>89.96</v>
      </c>
      <c r="J300" s="4">
        <v>89.96</v>
      </c>
      <c r="K300" s="4">
        <v>89.96</v>
      </c>
      <c r="L300" s="4">
        <v>89.96</v>
      </c>
      <c r="M300" s="4">
        <v>89.96</v>
      </c>
      <c r="N300" s="4">
        <v>89.96</v>
      </c>
      <c r="O300" s="4">
        <v>89.96</v>
      </c>
      <c r="P300" s="4">
        <v>89.96</v>
      </c>
      <c r="Q300" s="4">
        <v>89.96</v>
      </c>
      <c r="R300" s="4">
        <v>89.96</v>
      </c>
      <c r="S300" s="4">
        <v>89.96</v>
      </c>
    </row>
    <row r="301" spans="1:19" x14ac:dyDescent="0.25">
      <c r="A301" t="s">
        <v>812</v>
      </c>
      <c r="B30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 xml:space="preserve">1981 Elio de Angelis - Lotus 88B </v>
      </c>
      <c r="C301">
        <f>COUNTIF(Wishlist!A:A,Table1[[#This Row],[Artículo]])</f>
        <v>0</v>
      </c>
      <c r="D301" t="str">
        <f>_xlfn.XLOOKUP(Table1[[#This Row],[Artículo]],Campeones!A:A,Campeones!B:B,"")</f>
        <v/>
      </c>
      <c r="E301" s="4">
        <v>89.96</v>
      </c>
      <c r="F301" s="4">
        <v>89.96</v>
      </c>
      <c r="G301" s="4">
        <v>89.96</v>
      </c>
      <c r="H301" s="4">
        <v>89.96</v>
      </c>
      <c r="I301" s="4">
        <v>89.96</v>
      </c>
      <c r="J301" s="4">
        <v>89.96</v>
      </c>
      <c r="K301" s="4">
        <v>89.96</v>
      </c>
      <c r="L301" s="4">
        <v>89.96</v>
      </c>
      <c r="M301" s="4">
        <v>89.96</v>
      </c>
      <c r="N301" s="4">
        <v>89.96</v>
      </c>
      <c r="O301" s="4">
        <v>89.96</v>
      </c>
      <c r="P301" s="4">
        <v>89.96</v>
      </c>
      <c r="Q301" s="4">
        <v>89.96</v>
      </c>
      <c r="R301" s="4">
        <v>89.96</v>
      </c>
      <c r="S301" s="4">
        <v>89.96</v>
      </c>
    </row>
    <row r="302" spans="1:19" x14ac:dyDescent="0.25">
      <c r="A302" t="s">
        <v>816</v>
      </c>
      <c r="B30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1981 Nigel Mansell - Lotus 88B</v>
      </c>
      <c r="C302">
        <f>COUNTIF(Wishlist!A:A,Table1[[#This Row],[Artículo]])</f>
        <v>0</v>
      </c>
      <c r="D302" t="str">
        <f>_xlfn.XLOOKUP(Table1[[#This Row],[Artículo]],Campeones!A:A,Campeones!B:B,"")</f>
        <v/>
      </c>
      <c r="E302" s="4">
        <v>89.96</v>
      </c>
      <c r="F302" s="4">
        <v>89.96</v>
      </c>
      <c r="G302" s="4">
        <v>89.96</v>
      </c>
      <c r="H302" s="4">
        <v>89.96</v>
      </c>
      <c r="I302" s="4">
        <v>89.96</v>
      </c>
      <c r="J302" s="4">
        <v>89.96</v>
      </c>
      <c r="K302" s="4">
        <v>89.96</v>
      </c>
      <c r="L302" s="4">
        <v>89.96</v>
      </c>
      <c r="M302" s="4">
        <v>89.96</v>
      </c>
      <c r="N302" s="4">
        <v>89.96</v>
      </c>
      <c r="O302" s="4">
        <v>89.96</v>
      </c>
      <c r="P302" s="4">
        <v>89.96</v>
      </c>
      <c r="Q302" s="4">
        <v>89.96</v>
      </c>
      <c r="R302" s="4">
        <v>89.96</v>
      </c>
      <c r="S302" s="4">
        <v>89.96</v>
      </c>
    </row>
    <row r="303" spans="1:19" x14ac:dyDescent="0.25">
      <c r="A303" t="s">
        <v>855</v>
      </c>
      <c r="B30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1982 Didier Pironi - Ferrari 126C2</v>
      </c>
      <c r="C303">
        <f>COUNTIF(Wishlist!A:A,Table1[[#This Row],[Artículo]])</f>
        <v>0</v>
      </c>
      <c r="D303" t="str">
        <f>_xlfn.XLOOKUP(Table1[[#This Row],[Artículo]],Campeones!A:A,Campeones!B:B,"")</f>
        <v/>
      </c>
      <c r="E303" s="4">
        <v>89.96</v>
      </c>
      <c r="F303" s="4">
        <v>89.96</v>
      </c>
      <c r="G303" s="4">
        <v>89.96</v>
      </c>
      <c r="H303" s="4">
        <v>89.96</v>
      </c>
      <c r="I303" s="4">
        <v>89.96</v>
      </c>
      <c r="J303" s="4">
        <v>89.96</v>
      </c>
      <c r="K303" s="4">
        <v>89.96</v>
      </c>
      <c r="L303" s="4">
        <v>89.96</v>
      </c>
      <c r="M303" s="4">
        <v>89.96</v>
      </c>
      <c r="N303" s="4">
        <v>89.96</v>
      </c>
      <c r="O303" s="4">
        <v>89.96</v>
      </c>
      <c r="P303" s="4">
        <v>89.96</v>
      </c>
      <c r="Q303" s="4">
        <v>89.96</v>
      </c>
      <c r="R303" s="4">
        <v>89.96</v>
      </c>
      <c r="S303" s="4">
        <v>89.96</v>
      </c>
    </row>
    <row r="304" spans="1:19" x14ac:dyDescent="0.25">
      <c r="A304" t="s">
        <v>857</v>
      </c>
      <c r="B30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1982 Gilles Villeneuve - Ferrari 126C2</v>
      </c>
      <c r="C304">
        <f>COUNTIF(Wishlist!A:A,Table1[[#This Row],[Artículo]])</f>
        <v>0</v>
      </c>
      <c r="D304" t="str">
        <f>_xlfn.XLOOKUP(Table1[[#This Row],[Artículo]],Campeones!A:A,Campeones!B:B,"")</f>
        <v/>
      </c>
      <c r="E304" s="4">
        <v>89.96</v>
      </c>
      <c r="F304" s="4">
        <v>89.96</v>
      </c>
      <c r="G304" s="4">
        <v>89.96</v>
      </c>
      <c r="H304" s="4">
        <v>89.96</v>
      </c>
      <c r="I304" s="4">
        <v>89.96</v>
      </c>
      <c r="J304" s="4">
        <v>89.96</v>
      </c>
      <c r="K304" s="4">
        <v>89.96</v>
      </c>
      <c r="L304" s="4">
        <v>89.96</v>
      </c>
      <c r="M304" s="4">
        <v>89.96</v>
      </c>
      <c r="N304" s="4">
        <v>89.96</v>
      </c>
      <c r="O304" s="4">
        <v>89.96</v>
      </c>
      <c r="P304" s="4">
        <v>89.96</v>
      </c>
      <c r="Q304" s="4">
        <v>89.96</v>
      </c>
      <c r="R304" s="4">
        <v>89.96</v>
      </c>
      <c r="S304" s="4">
        <v>89.96</v>
      </c>
    </row>
    <row r="305" spans="1:19" x14ac:dyDescent="0.25">
      <c r="A305" t="s">
        <v>1024</v>
      </c>
      <c r="B30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1992 Ivan Capelli - Ferrari F92A</v>
      </c>
      <c r="C305">
        <f>COUNTIF(Wishlist!A:A,Table1[[#This Row],[Artículo]])</f>
        <v>0</v>
      </c>
      <c r="D305" t="str">
        <f>_xlfn.XLOOKUP(Table1[[#This Row],[Artículo]],Campeones!A:A,Campeones!B:B,"")</f>
        <v/>
      </c>
      <c r="E305" s="4">
        <v>89.96</v>
      </c>
      <c r="F305" s="4">
        <v>89.96</v>
      </c>
      <c r="G305" s="4">
        <v>89.96</v>
      </c>
      <c r="H305" s="4">
        <v>89.96</v>
      </c>
      <c r="I305" s="4">
        <v>89.96</v>
      </c>
      <c r="J305" s="4">
        <v>89.96</v>
      </c>
      <c r="K305" s="4">
        <v>89.96</v>
      </c>
      <c r="L305" s="4">
        <v>89.96</v>
      </c>
      <c r="M305" s="4">
        <v>89.96</v>
      </c>
      <c r="N305" s="4">
        <v>89.96</v>
      </c>
      <c r="O305" s="4">
        <v>89.96</v>
      </c>
      <c r="P305" s="4">
        <v>89.96</v>
      </c>
      <c r="Q305" s="4">
        <v>89.96</v>
      </c>
      <c r="R305" s="4">
        <v>89.96</v>
      </c>
      <c r="S305" s="4">
        <v>89.96</v>
      </c>
    </row>
    <row r="306" spans="1:19" x14ac:dyDescent="0.25">
      <c r="A306" t="s">
        <v>1346</v>
      </c>
      <c r="B30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2018 Max Verstappen - Red Bull Racing RB14</v>
      </c>
      <c r="C306">
        <f>COUNTIF(Wishlist!A:A,Table1[[#This Row],[Artículo]])</f>
        <v>0</v>
      </c>
      <c r="D306" t="str">
        <f>_xlfn.XLOOKUP(Table1[[#This Row],[Artículo]],Campeones!A:A,Campeones!B:B,"")</f>
        <v/>
      </c>
      <c r="E306" s="4">
        <v>89.96</v>
      </c>
      <c r="F306" s="4">
        <v>89.96</v>
      </c>
      <c r="G306" s="4">
        <v>89.96</v>
      </c>
      <c r="H306" s="4">
        <v>89.96</v>
      </c>
      <c r="I306" s="4">
        <v>89.96</v>
      </c>
      <c r="J306" s="4">
        <v>89.96</v>
      </c>
      <c r="K306" s="4">
        <v>89.96</v>
      </c>
      <c r="L306" s="4">
        <v>89.96</v>
      </c>
      <c r="M306" s="4">
        <v>89.96</v>
      </c>
      <c r="N306" s="4">
        <v>89.96</v>
      </c>
      <c r="O306" s="4">
        <v>89.96</v>
      </c>
      <c r="P306" s="4">
        <v>89.96</v>
      </c>
      <c r="Q306" s="4">
        <v>89.96</v>
      </c>
      <c r="R306" s="4">
        <v>89.96</v>
      </c>
      <c r="S306" s="4">
        <v>89.96</v>
      </c>
    </row>
    <row r="307" spans="1:19" x14ac:dyDescent="0.25">
      <c r="A307" t="s">
        <v>1486</v>
      </c>
      <c r="B30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George Russell - Mercedes-AMG F1 W11 EQ Performance</v>
      </c>
      <c r="C307">
        <f>COUNTIF(Wishlist!A:A,Table1[[#This Row],[Artículo]])</f>
        <v>0</v>
      </c>
      <c r="D307" t="str">
        <f>_xlfn.XLOOKUP(Table1[[#This Row],[Artículo]],Campeones!A:A,Campeones!B:B,"")</f>
        <v/>
      </c>
      <c r="E307" s="4">
        <v>89.96</v>
      </c>
      <c r="F307" s="4">
        <v>89.96</v>
      </c>
      <c r="G307" s="4">
        <v>89.96</v>
      </c>
      <c r="H307" s="4">
        <v>89.96</v>
      </c>
      <c r="I307" s="4">
        <v>89.96</v>
      </c>
      <c r="J307" s="4">
        <v>89.96</v>
      </c>
      <c r="K307" s="4">
        <v>89.96</v>
      </c>
      <c r="L307" s="4">
        <v>89.96</v>
      </c>
      <c r="M307" s="4">
        <v>89.96</v>
      </c>
      <c r="N307" s="4">
        <v>89.96</v>
      </c>
      <c r="O307" s="4">
        <v>89.96</v>
      </c>
      <c r="P307" s="4">
        <v>89.96</v>
      </c>
      <c r="Q307" s="4">
        <v>89.96</v>
      </c>
      <c r="R307" s="4">
        <v>89.96</v>
      </c>
      <c r="S307" s="4">
        <v>89.96</v>
      </c>
    </row>
    <row r="308" spans="1:19" x14ac:dyDescent="0.25">
      <c r="A308" t="s">
        <v>1489</v>
      </c>
      <c r="B30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Sebastian Vettel - Ferrari SF1000</v>
      </c>
      <c r="C308">
        <f>COUNTIF(Wishlist!A:A,Table1[[#This Row],[Artículo]])</f>
        <v>0</v>
      </c>
      <c r="D308" t="str">
        <f>_xlfn.XLOOKUP(Table1[[#This Row],[Artículo]],Campeones!A:A,Campeones!B:B,"")</f>
        <v/>
      </c>
      <c r="E308" s="4">
        <v>98.96</v>
      </c>
      <c r="F308" s="4">
        <v>98.96</v>
      </c>
      <c r="G308" s="4">
        <v>98.96</v>
      </c>
      <c r="H308" s="4">
        <v>98.96</v>
      </c>
      <c r="I308" s="4">
        <v>98.96</v>
      </c>
      <c r="J308" s="4">
        <v>98.96</v>
      </c>
      <c r="K308" s="4">
        <v>98.96</v>
      </c>
      <c r="L308" s="4">
        <v>98.96</v>
      </c>
      <c r="M308" s="4">
        <v>98.96</v>
      </c>
      <c r="N308" s="4">
        <v>98.96</v>
      </c>
      <c r="O308" s="4">
        <v>98.96</v>
      </c>
      <c r="P308" s="4">
        <v>98.96</v>
      </c>
      <c r="Q308" s="4">
        <v>98.96</v>
      </c>
      <c r="R308" s="4">
        <v>98.96</v>
      </c>
      <c r="S308" s="4">
        <v>98.96</v>
      </c>
    </row>
    <row r="309" spans="1:19" x14ac:dyDescent="0.25">
      <c r="A309" t="s">
        <v>1505</v>
      </c>
      <c r="B30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Daniel Ricciardo - McLaren MCL35M</v>
      </c>
      <c r="C309">
        <f>COUNTIF(Wishlist!A:A,Table1[[#This Row],[Artículo]])</f>
        <v>0</v>
      </c>
      <c r="D309" t="str">
        <f>_xlfn.XLOOKUP(Table1[[#This Row],[Artículo]],Campeones!A:A,Campeones!B:B,"")</f>
        <v/>
      </c>
      <c r="E309" s="4">
        <v>69.97</v>
      </c>
      <c r="F309" s="4">
        <v>69.97</v>
      </c>
      <c r="G309" s="4">
        <v>69.97</v>
      </c>
      <c r="H309" s="4">
        <v>69.97</v>
      </c>
      <c r="I309" s="4">
        <v>69.97</v>
      </c>
      <c r="J309" s="4">
        <v>69.97</v>
      </c>
      <c r="K309" s="4">
        <v>69.97</v>
      </c>
      <c r="L309" s="4">
        <v>99.95</v>
      </c>
      <c r="M309" s="4">
        <v>99.95</v>
      </c>
      <c r="N309" s="4">
        <v>99.95</v>
      </c>
      <c r="O309" s="4">
        <v>99.95</v>
      </c>
      <c r="P309" s="4">
        <v>99.95</v>
      </c>
      <c r="Q309" s="4">
        <v>99.95</v>
      </c>
      <c r="R309" s="4">
        <v>99.95</v>
      </c>
      <c r="S309" s="4">
        <v>99.95</v>
      </c>
    </row>
    <row r="310" spans="1:19" x14ac:dyDescent="0.25">
      <c r="A310" t="s">
        <v>1523</v>
      </c>
      <c r="B31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George Russell - Williams FW43B</v>
      </c>
      <c r="C310">
        <f>COUNTIF(Wishlist!A:A,Table1[[#This Row],[Artículo]])</f>
        <v>0</v>
      </c>
      <c r="D310" t="str">
        <f>_xlfn.XLOOKUP(Table1[[#This Row],[Artículo]],Campeones!A:A,Campeones!B:B,"")</f>
        <v/>
      </c>
      <c r="E310" s="4">
        <v>99.95</v>
      </c>
      <c r="F310" s="4">
        <v>99.95</v>
      </c>
      <c r="G310" s="4">
        <v>99.95</v>
      </c>
      <c r="H310" s="4">
        <v>99.95</v>
      </c>
      <c r="I310" s="4">
        <v>99.95</v>
      </c>
      <c r="J310" s="4">
        <v>99.95</v>
      </c>
      <c r="K310" s="4">
        <v>99.95</v>
      </c>
      <c r="L310" s="4">
        <v>99.95</v>
      </c>
      <c r="M310" s="4">
        <v>99.95</v>
      </c>
      <c r="N310" s="4">
        <v>99.95</v>
      </c>
      <c r="O310" s="4">
        <v>99.95</v>
      </c>
      <c r="P310" s="4">
        <v>99.95</v>
      </c>
      <c r="Q310" s="4">
        <v>99.95</v>
      </c>
      <c r="R310" s="4">
        <v>99.95</v>
      </c>
      <c r="S310" s="4">
        <v>99.95</v>
      </c>
    </row>
    <row r="311" spans="1:19" x14ac:dyDescent="0.25">
      <c r="A311" t="s">
        <v>1534</v>
      </c>
      <c r="B31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Lance Stroll - Aston Martin AMR21</v>
      </c>
      <c r="C311">
        <f>COUNTIF(Wishlist!A:A,Table1[[#This Row],[Artículo]])</f>
        <v>0</v>
      </c>
      <c r="D311" t="str">
        <f>_xlfn.XLOOKUP(Table1[[#This Row],[Artículo]],Campeones!A:A,Campeones!B:B,"")</f>
        <v/>
      </c>
      <c r="E311" s="4">
        <v>99.95</v>
      </c>
      <c r="F311" s="4">
        <v>99.95</v>
      </c>
      <c r="G311" s="4">
        <v>99.95</v>
      </c>
      <c r="H311" s="4">
        <v>99.95</v>
      </c>
      <c r="I311" s="4">
        <v>99.95</v>
      </c>
      <c r="J311" s="4">
        <v>99.95</v>
      </c>
      <c r="K311" s="4">
        <v>99.95</v>
      </c>
      <c r="L311" s="4">
        <v>99.95</v>
      </c>
      <c r="M311" s="4">
        <v>99.95</v>
      </c>
      <c r="N311" s="4">
        <v>99.95</v>
      </c>
      <c r="O311" s="4">
        <v>99.95</v>
      </c>
      <c r="P311" s="4">
        <v>99.95</v>
      </c>
      <c r="Q311" s="4">
        <v>99.95</v>
      </c>
      <c r="R311" s="4">
        <v>99.95</v>
      </c>
      <c r="S311" s="4">
        <v>99.95</v>
      </c>
    </row>
    <row r="312" spans="1:19" x14ac:dyDescent="0.25">
      <c r="A312" t="s">
        <v>1545</v>
      </c>
      <c r="B31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Lando Norris - McLaren MCL35M</v>
      </c>
      <c r="C312">
        <f>COUNTIF(Wishlist!A:A,Table1[[#This Row],[Artículo]])</f>
        <v>0</v>
      </c>
      <c r="D312" t="str">
        <f>_xlfn.XLOOKUP(Table1[[#This Row],[Artículo]],Campeones!A:A,Campeones!B:B,"")</f>
        <v/>
      </c>
      <c r="E312" s="4">
        <v>99.95</v>
      </c>
      <c r="F312" s="4">
        <v>99.95</v>
      </c>
      <c r="G312" s="4">
        <v>99.95</v>
      </c>
      <c r="H312" s="4">
        <v>99.95</v>
      </c>
      <c r="I312" s="4">
        <v>99.95</v>
      </c>
      <c r="J312" s="4">
        <v>99.95</v>
      </c>
      <c r="K312" s="4">
        <v>99.95</v>
      </c>
      <c r="L312" s="4">
        <v>99.95</v>
      </c>
      <c r="M312" s="4">
        <v>99.95</v>
      </c>
      <c r="N312" s="4">
        <v>99.95</v>
      </c>
      <c r="O312" s="4">
        <v>99.95</v>
      </c>
      <c r="P312" s="4">
        <v>99.95</v>
      </c>
      <c r="Q312" s="4">
        <v>99.95</v>
      </c>
      <c r="R312" s="4">
        <v>99.95</v>
      </c>
      <c r="S312" s="4">
        <v>99.95</v>
      </c>
    </row>
    <row r="313" spans="1:19" x14ac:dyDescent="0.25">
      <c r="A313" t="s">
        <v>1543</v>
      </c>
      <c r="B31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Lando Norris - McLaren MCL35M</v>
      </c>
      <c r="C313">
        <f>COUNTIF(Wishlist!A:A,Table1[[#This Row],[Artículo]])</f>
        <v>0</v>
      </c>
      <c r="D313" t="str">
        <f>_xlfn.XLOOKUP(Table1[[#This Row],[Artículo]],Campeones!A:A,Campeones!B:B,"")</f>
        <v/>
      </c>
      <c r="E313" s="4">
        <v>99.95</v>
      </c>
      <c r="F313" s="4">
        <v>99.95</v>
      </c>
      <c r="G313" s="4">
        <v>99.95</v>
      </c>
      <c r="H313" s="4">
        <v>99.95</v>
      </c>
      <c r="I313" s="4">
        <v>99.95</v>
      </c>
      <c r="J313" s="4">
        <v>99.95</v>
      </c>
      <c r="K313" s="4">
        <v>99.95</v>
      </c>
      <c r="L313" s="4">
        <v>99.95</v>
      </c>
      <c r="M313" s="4">
        <v>99.95</v>
      </c>
      <c r="N313" s="4">
        <v>99.95</v>
      </c>
      <c r="O313" s="4">
        <v>99.95</v>
      </c>
      <c r="P313" s="4">
        <v>99.95</v>
      </c>
      <c r="Q313" s="4">
        <v>99.95</v>
      </c>
      <c r="R313" s="4">
        <v>99.95</v>
      </c>
      <c r="S313" s="4">
        <v>99.95</v>
      </c>
    </row>
    <row r="314" spans="1:19" x14ac:dyDescent="0.25">
      <c r="A314" t="s">
        <v>1563</v>
      </c>
      <c r="B31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Lewis Hamilton - Mercedes-AMG F1 W12 E Performance</v>
      </c>
      <c r="C314">
        <f>COUNTIF(Wishlist!A:A,Table1[[#This Row],[Artículo]])</f>
        <v>0</v>
      </c>
      <c r="D314" t="str">
        <f>_xlfn.XLOOKUP(Table1[[#This Row],[Artículo]],Campeones!A:A,Campeones!B:B,"")</f>
        <v/>
      </c>
      <c r="E314" s="4">
        <v>99.95</v>
      </c>
      <c r="F314" s="4">
        <v>99.95</v>
      </c>
      <c r="G314" s="4">
        <v>99.95</v>
      </c>
      <c r="H314" s="4">
        <v>99.95</v>
      </c>
      <c r="I314" s="4">
        <v>99.95</v>
      </c>
      <c r="J314" s="4">
        <v>99.95</v>
      </c>
      <c r="K314" s="4">
        <v>99.95</v>
      </c>
      <c r="L314" s="4">
        <v>99.95</v>
      </c>
      <c r="M314" s="4">
        <v>99.95</v>
      </c>
      <c r="N314" s="4">
        <v>99.95</v>
      </c>
      <c r="O314" s="4">
        <v>99.95</v>
      </c>
      <c r="P314" s="4">
        <v>99.95</v>
      </c>
      <c r="Q314" s="4">
        <v>99.95</v>
      </c>
      <c r="R314" s="4">
        <v>99.95</v>
      </c>
      <c r="S314" s="4">
        <v>99.95</v>
      </c>
    </row>
    <row r="315" spans="1:19" x14ac:dyDescent="0.25">
      <c r="A315" t="s">
        <v>1561</v>
      </c>
      <c r="B31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Lewis Hamilton - Mercedes-AMG F1 W12 E Performance</v>
      </c>
      <c r="C315">
        <f>COUNTIF(Wishlist!A:A,Table1[[#This Row],[Artículo]])</f>
        <v>0</v>
      </c>
      <c r="D315" t="str">
        <f>_xlfn.XLOOKUP(Table1[[#This Row],[Artículo]],Campeones!A:A,Campeones!B:B,"")</f>
        <v/>
      </c>
      <c r="E315" s="4">
        <v>99.95</v>
      </c>
      <c r="F315" s="4">
        <v>99.95</v>
      </c>
      <c r="G315" s="4">
        <v>99.95</v>
      </c>
      <c r="H315" s="4">
        <v>99.95</v>
      </c>
      <c r="I315" s="4">
        <v>99.95</v>
      </c>
      <c r="J315" s="4">
        <v>99.95</v>
      </c>
      <c r="K315" s="4">
        <v>99.95</v>
      </c>
      <c r="L315" s="4">
        <v>99.95</v>
      </c>
      <c r="M315" s="4">
        <v>99.95</v>
      </c>
      <c r="N315" s="4">
        <v>99.95</v>
      </c>
      <c r="O315" s="4">
        <v>99.95</v>
      </c>
      <c r="P315" s="4">
        <v>99.95</v>
      </c>
      <c r="Q315" s="4">
        <v>99.95</v>
      </c>
      <c r="R315" s="4">
        <v>99.95</v>
      </c>
      <c r="S315" s="4">
        <v>99.95</v>
      </c>
    </row>
    <row r="316" spans="1:19" x14ac:dyDescent="0.25">
      <c r="A316" t="s">
        <v>1565</v>
      </c>
      <c r="B31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Lewis Hamilton - Mercedes-AMG F1 W12 E Performance</v>
      </c>
      <c r="C316">
        <f>COUNTIF(Wishlist!A:A,Table1[[#This Row],[Artículo]])</f>
        <v>0</v>
      </c>
      <c r="D316" t="str">
        <f>_xlfn.XLOOKUP(Table1[[#This Row],[Artículo]],Campeones!A:A,Campeones!B:B,"")</f>
        <v/>
      </c>
      <c r="E316" s="4">
        <v>99.95</v>
      </c>
      <c r="F316" s="4">
        <v>99.95</v>
      </c>
      <c r="G316" s="4">
        <v>99.95</v>
      </c>
      <c r="H316" s="4">
        <v>99.95</v>
      </c>
      <c r="I316" s="4">
        <v>99.95</v>
      </c>
      <c r="J316" s="4">
        <v>99.95</v>
      </c>
      <c r="K316" s="4">
        <v>99.95</v>
      </c>
      <c r="L316" s="4">
        <v>99.95</v>
      </c>
      <c r="M316" s="4">
        <v>99.95</v>
      </c>
      <c r="N316" s="4">
        <v>99.95</v>
      </c>
      <c r="O316" s="4">
        <v>99.95</v>
      </c>
      <c r="P316" s="4">
        <v>99.95</v>
      </c>
      <c r="Q316" s="4">
        <v>99.95</v>
      </c>
      <c r="R316" s="4">
        <v>99.95</v>
      </c>
      <c r="S316" s="4">
        <v>99.95</v>
      </c>
    </row>
    <row r="317" spans="1:19" x14ac:dyDescent="0.25">
      <c r="A317" t="s">
        <v>1559</v>
      </c>
      <c r="B31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Lewis Hamilton - Mercedes-AMG F1 W12 E Performance</v>
      </c>
      <c r="C317">
        <f>COUNTIF(Wishlist!A:A,Table1[[#This Row],[Artículo]])</f>
        <v>0</v>
      </c>
      <c r="D317" t="str">
        <f>_xlfn.XLOOKUP(Table1[[#This Row],[Artículo]],Campeones!A:A,Campeones!B:B,"")</f>
        <v/>
      </c>
      <c r="E317" s="4">
        <v>99.95</v>
      </c>
      <c r="F317" s="4">
        <v>99.95</v>
      </c>
      <c r="G317" s="4">
        <v>99.95</v>
      </c>
      <c r="H317" s="4">
        <v>99.95</v>
      </c>
      <c r="I317" s="4">
        <v>99.95</v>
      </c>
      <c r="J317" s="4">
        <v>99.95</v>
      </c>
      <c r="K317" s="4">
        <v>99.95</v>
      </c>
      <c r="L317" s="4">
        <v>99.95</v>
      </c>
      <c r="M317" s="4">
        <v>99.95</v>
      </c>
      <c r="N317" s="4">
        <v>99.95</v>
      </c>
      <c r="O317" s="4">
        <v>99.95</v>
      </c>
      <c r="P317" s="4">
        <v>99.95</v>
      </c>
      <c r="Q317" s="4">
        <v>99.95</v>
      </c>
      <c r="R317" s="4">
        <v>99.95</v>
      </c>
      <c r="S317" s="4">
        <v>99.95</v>
      </c>
    </row>
    <row r="318" spans="1:19" x14ac:dyDescent="0.25">
      <c r="A318" t="s">
        <v>1579</v>
      </c>
      <c r="B31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Nicholas Latifi - Williams FW43B</v>
      </c>
      <c r="C318">
        <f>COUNTIF(Wishlist!A:A,Table1[[#This Row],[Artículo]])</f>
        <v>0</v>
      </c>
      <c r="D318" t="str">
        <f>_xlfn.XLOOKUP(Table1[[#This Row],[Artículo]],Campeones!A:A,Campeones!B:B,"")</f>
        <v/>
      </c>
      <c r="E318" s="4">
        <v>99.95</v>
      </c>
      <c r="F318" s="4">
        <v>99.95</v>
      </c>
      <c r="G318" s="4">
        <v>99.95</v>
      </c>
      <c r="H318" s="4">
        <v>99.95</v>
      </c>
      <c r="I318" s="4">
        <v>99.95</v>
      </c>
      <c r="J318" s="4">
        <v>99.95</v>
      </c>
      <c r="K318" s="4">
        <v>99.95</v>
      </c>
      <c r="L318" s="4">
        <v>99.95</v>
      </c>
      <c r="M318" s="4">
        <v>99.95</v>
      </c>
      <c r="N318" s="4">
        <v>99.95</v>
      </c>
      <c r="O318" s="4">
        <v>99.95</v>
      </c>
      <c r="P318" s="4">
        <v>99.95</v>
      </c>
      <c r="Q318" s="4">
        <v>99.95</v>
      </c>
      <c r="R318" s="4">
        <v>99.95</v>
      </c>
      <c r="S318" s="4">
        <v>99.95</v>
      </c>
    </row>
    <row r="319" spans="1:19" x14ac:dyDescent="0.25">
      <c r="A319" t="s">
        <v>1589</v>
      </c>
      <c r="B31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Pierre Gasly - Alpha Tauri AT02</v>
      </c>
      <c r="C319">
        <f>COUNTIF(Wishlist!A:A,Table1[[#This Row],[Artículo]])</f>
        <v>0</v>
      </c>
      <c r="D319" t="str">
        <f>_xlfn.XLOOKUP(Table1[[#This Row],[Artículo]],Campeones!A:A,Campeones!B:B,"")</f>
        <v/>
      </c>
      <c r="E319" s="4">
        <v>99.95</v>
      </c>
      <c r="F319" s="4">
        <v>99.95</v>
      </c>
      <c r="G319" s="4">
        <v>99.95</v>
      </c>
      <c r="H319" s="4">
        <v>99.95</v>
      </c>
      <c r="I319" s="4">
        <v>99.95</v>
      </c>
      <c r="J319" s="4">
        <v>99.95</v>
      </c>
      <c r="K319" s="4">
        <v>99.95</v>
      </c>
      <c r="L319" s="4">
        <v>99.95</v>
      </c>
      <c r="M319" s="4">
        <v>99.95</v>
      </c>
      <c r="N319" s="4">
        <v>99.95</v>
      </c>
      <c r="O319" s="4">
        <v>99.95</v>
      </c>
      <c r="P319" s="4">
        <v>99.95</v>
      </c>
      <c r="Q319" s="4">
        <v>99.95</v>
      </c>
      <c r="R319" s="4">
        <v>99.95</v>
      </c>
      <c r="S319" s="4">
        <v>99.95</v>
      </c>
    </row>
    <row r="320" spans="1:19" x14ac:dyDescent="0.25">
      <c r="A320" t="s">
        <v>1652</v>
      </c>
      <c r="B32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2022 Esteban Ocon - Alpine A522</v>
      </c>
      <c r="C320">
        <f>COUNTIF(Wishlist!A:A,Table1[[#This Row],[Artículo]])</f>
        <v>0</v>
      </c>
      <c r="D320" t="str">
        <f>_xlfn.XLOOKUP(Table1[[#This Row],[Artículo]],Campeones!A:A,Campeones!B:B,"")</f>
        <v/>
      </c>
      <c r="E320" s="4">
        <v>99.95</v>
      </c>
      <c r="F320" s="4">
        <v>99.95</v>
      </c>
      <c r="G320" s="4">
        <v>99.95</v>
      </c>
      <c r="H320" s="4">
        <v>99.95</v>
      </c>
      <c r="I320" s="4">
        <v>99.95</v>
      </c>
      <c r="J320" s="4">
        <v>99.95</v>
      </c>
      <c r="K320" s="4">
        <v>99.95</v>
      </c>
      <c r="L320" s="4">
        <v>99.95</v>
      </c>
      <c r="M320" s="4">
        <v>99.95</v>
      </c>
      <c r="N320" s="4">
        <v>99.95</v>
      </c>
      <c r="O320" s="4">
        <v>99.95</v>
      </c>
      <c r="P320" s="4">
        <v>99.95</v>
      </c>
      <c r="Q320" s="4">
        <v>99.95</v>
      </c>
      <c r="R320" s="4">
        <v>99.95</v>
      </c>
      <c r="S320" s="4">
        <v>99.95</v>
      </c>
    </row>
    <row r="321" spans="1:19" x14ac:dyDescent="0.25">
      <c r="A321" t="s">
        <v>1655</v>
      </c>
      <c r="B32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2022 Esteban Ocon - Alpine A522</v>
      </c>
      <c r="C321">
        <f>COUNTIF(Wishlist!A:A,Table1[[#This Row],[Artículo]])</f>
        <v>0</v>
      </c>
      <c r="D321" t="str">
        <f>_xlfn.XLOOKUP(Table1[[#This Row],[Artículo]],Campeones!A:A,Campeones!B:B,"")</f>
        <v/>
      </c>
      <c r="E321" s="4">
        <v>99.95</v>
      </c>
      <c r="F321" s="4">
        <v>99.95</v>
      </c>
      <c r="G321" s="4">
        <v>99.95</v>
      </c>
      <c r="H321" s="4">
        <v>99.95</v>
      </c>
      <c r="I321" s="4">
        <v>99.95</v>
      </c>
      <c r="J321" s="4">
        <v>99.95</v>
      </c>
      <c r="K321" s="4">
        <v>99.95</v>
      </c>
      <c r="L321" s="4">
        <v>99.95</v>
      </c>
      <c r="M321" s="4">
        <v>99.95</v>
      </c>
      <c r="N321" s="4">
        <v>99.95</v>
      </c>
      <c r="O321" s="4">
        <v>99.95</v>
      </c>
      <c r="P321" s="4">
        <v>99.95</v>
      </c>
      <c r="Q321" s="4">
        <v>99.95</v>
      </c>
      <c r="R321" s="4">
        <v>99.95</v>
      </c>
      <c r="S321" s="4">
        <v>99.95</v>
      </c>
    </row>
    <row r="322" spans="1:19" x14ac:dyDescent="0.25">
      <c r="A322" t="s">
        <v>1657</v>
      </c>
      <c r="B32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2022 Fernando Alonso - Alpine A522</v>
      </c>
      <c r="C322">
        <f>COUNTIF(Wishlist!A:A,Table1[[#This Row],[Artículo]])</f>
        <v>0</v>
      </c>
      <c r="D322" t="str">
        <f>_xlfn.XLOOKUP(Table1[[#This Row],[Artículo]],Campeones!A:A,Campeones!B:B,"")</f>
        <v/>
      </c>
      <c r="E322" s="4">
        <v>99.95</v>
      </c>
      <c r="F322" s="4">
        <v>99.95</v>
      </c>
      <c r="G322" s="4">
        <v>99.95</v>
      </c>
      <c r="H322" s="4">
        <v>99.95</v>
      </c>
      <c r="I322" s="4">
        <v>99.95</v>
      </c>
      <c r="J322" s="4">
        <v>99.95</v>
      </c>
      <c r="K322" s="4">
        <v>99.95</v>
      </c>
      <c r="L322" s="4">
        <v>99.95</v>
      </c>
      <c r="M322" s="4">
        <v>99.95</v>
      </c>
      <c r="N322" s="4">
        <v>99.95</v>
      </c>
      <c r="O322" s="4">
        <v>99.95</v>
      </c>
      <c r="P322" s="4">
        <v>99.95</v>
      </c>
      <c r="Q322" s="4">
        <v>99.95</v>
      </c>
      <c r="R322" s="4">
        <v>99.95</v>
      </c>
      <c r="S322" s="4">
        <v>99.95</v>
      </c>
    </row>
    <row r="323" spans="1:19" x14ac:dyDescent="0.25">
      <c r="A323" t="s">
        <v>1662</v>
      </c>
      <c r="B32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2022 Pierre Gasly - AlphaTauri AT03</v>
      </c>
      <c r="C323">
        <f>COUNTIF(Wishlist!A:A,Table1[[#This Row],[Artículo]])</f>
        <v>0</v>
      </c>
      <c r="D323" t="str">
        <f>_xlfn.XLOOKUP(Table1[[#This Row],[Artículo]],Campeones!A:A,Campeones!B:B,"")</f>
        <v/>
      </c>
      <c r="E323" s="4">
        <v>99.95</v>
      </c>
      <c r="F323" s="4">
        <v>99.95</v>
      </c>
      <c r="G323" s="4">
        <v>99.95</v>
      </c>
      <c r="H323" s="4">
        <v>99.95</v>
      </c>
      <c r="I323" s="4">
        <v>99.95</v>
      </c>
      <c r="J323" s="4">
        <v>99.95</v>
      </c>
      <c r="K323" s="4">
        <v>99.95</v>
      </c>
      <c r="L323" s="4">
        <v>99.95</v>
      </c>
      <c r="M323" s="4">
        <v>99.95</v>
      </c>
      <c r="N323" s="4">
        <v>99.95</v>
      </c>
      <c r="O323" s="4">
        <v>99.95</v>
      </c>
      <c r="P323" s="4">
        <v>99.95</v>
      </c>
      <c r="Q323" s="4">
        <v>99.95</v>
      </c>
      <c r="R323" s="4">
        <v>99.95</v>
      </c>
      <c r="S323" s="4">
        <v>99.95</v>
      </c>
    </row>
    <row r="324" spans="1:19" x14ac:dyDescent="0.25">
      <c r="A324" t="s">
        <v>1664</v>
      </c>
      <c r="B32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2022 Yuki Tsunoda - AlphaTauri AT03</v>
      </c>
      <c r="C324">
        <f>COUNTIF(Wishlist!A:A,Table1[[#This Row],[Artículo]])</f>
        <v>0</v>
      </c>
      <c r="D324" t="str">
        <f>_xlfn.XLOOKUP(Table1[[#This Row],[Artículo]],Campeones!A:A,Campeones!B:B,"")</f>
        <v/>
      </c>
      <c r="E324" s="4">
        <v>99.95</v>
      </c>
      <c r="F324" s="4">
        <v>99.95</v>
      </c>
      <c r="G324" s="4">
        <v>99.95</v>
      </c>
      <c r="H324" s="4">
        <v>99.95</v>
      </c>
      <c r="I324" s="4">
        <v>99.95</v>
      </c>
      <c r="J324" s="4">
        <v>99.95</v>
      </c>
      <c r="K324" s="4">
        <v>99.95</v>
      </c>
      <c r="L324" s="4">
        <v>99.95</v>
      </c>
      <c r="M324" s="4">
        <v>99.95</v>
      </c>
      <c r="N324" s="4">
        <v>99.95</v>
      </c>
      <c r="O324" s="4">
        <v>99.95</v>
      </c>
      <c r="P324" s="4">
        <v>99.95</v>
      </c>
      <c r="Q324" s="4">
        <v>99.95</v>
      </c>
      <c r="R324" s="4">
        <v>99.95</v>
      </c>
      <c r="S324" s="4">
        <v>99.95</v>
      </c>
    </row>
    <row r="325" spans="1:19" x14ac:dyDescent="0.25">
      <c r="A325" t="s">
        <v>1492</v>
      </c>
      <c r="B32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Charles Leclerc - Ferrari SF1000</v>
      </c>
      <c r="C325">
        <f>COUNTIF(Wishlist!A:A,Table1[[#This Row],[Artículo]])</f>
        <v>0</v>
      </c>
      <c r="D325" t="str">
        <f>_xlfn.XLOOKUP(Table1[[#This Row],[Artículo]],Campeones!A:A,Campeones!B:B,"")</f>
        <v/>
      </c>
      <c r="E325" s="4">
        <v>107.95</v>
      </c>
      <c r="F325" s="4">
        <v>107.95</v>
      </c>
      <c r="G325" s="4">
        <v>107.95</v>
      </c>
      <c r="H325" s="4">
        <v>107.95</v>
      </c>
      <c r="I325" s="4">
        <v>107.95</v>
      </c>
      <c r="J325" s="4">
        <v>107.95</v>
      </c>
      <c r="K325" s="4">
        <v>107.95</v>
      </c>
      <c r="L325" s="4">
        <v>107.95</v>
      </c>
      <c r="M325" s="4">
        <v>107.95</v>
      </c>
      <c r="N325" s="4">
        <v>107.95</v>
      </c>
      <c r="O325" s="4">
        <v>107.95</v>
      </c>
      <c r="P325" s="4">
        <v>107.95</v>
      </c>
      <c r="Q325" s="4">
        <v>107.95</v>
      </c>
      <c r="R325" s="4">
        <v>107.95</v>
      </c>
      <c r="S325" s="4">
        <v>107.95</v>
      </c>
    </row>
    <row r="326" spans="1:19" x14ac:dyDescent="0.25">
      <c r="A326" t="s">
        <v>1660</v>
      </c>
      <c r="B32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2022 Fernando Alonso - Alpine A522</v>
      </c>
      <c r="C326">
        <f>COUNTIF(Wishlist!A:A,Table1[[#This Row],[Artículo]])</f>
        <v>0</v>
      </c>
      <c r="D326" t="str">
        <f>_xlfn.XLOOKUP(Table1[[#This Row],[Artículo]],Campeones!A:A,Campeones!B:B,"")</f>
        <v/>
      </c>
      <c r="E326" s="4">
        <v>99.95</v>
      </c>
      <c r="F326" s="4">
        <v>99.95</v>
      </c>
      <c r="G326" s="4">
        <v>99.95</v>
      </c>
      <c r="H326" s="4">
        <v>99.95</v>
      </c>
      <c r="I326" s="4">
        <v>99.95</v>
      </c>
      <c r="J326" s="4">
        <v>99.95</v>
      </c>
      <c r="K326" s="4">
        <v>99.95</v>
      </c>
      <c r="L326" s="4">
        <v>99.95</v>
      </c>
      <c r="M326" s="4">
        <v>99.95</v>
      </c>
      <c r="N326" s="4">
        <v>99.95</v>
      </c>
      <c r="O326" s="4">
        <v>119.95</v>
      </c>
      <c r="P326" s="4">
        <v>119.95</v>
      </c>
      <c r="Q326" s="4">
        <v>119.95</v>
      </c>
      <c r="R326" s="4">
        <v>119.95</v>
      </c>
      <c r="S326" s="4">
        <v>119.95</v>
      </c>
    </row>
    <row r="327" spans="1:19" x14ac:dyDescent="0.25">
      <c r="A327" t="s">
        <v>1632</v>
      </c>
      <c r="B32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Yuki Tsunoda - Alpha Tauri AT02</v>
      </c>
      <c r="C327">
        <f>COUNTIF(Wishlist!A:A,Table1[[#This Row],[Artículo]])</f>
        <v>0</v>
      </c>
      <c r="D327" t="str">
        <f>_xlfn.XLOOKUP(Table1[[#This Row],[Artículo]],Campeones!A:A,Campeones!B:B,"")</f>
        <v/>
      </c>
      <c r="E327" s="4">
        <v>119.95</v>
      </c>
      <c r="F327" s="4">
        <v>119.95</v>
      </c>
      <c r="G327" s="4">
        <v>119.95</v>
      </c>
      <c r="H327" s="4">
        <v>119.95</v>
      </c>
      <c r="I327" s="4">
        <v>119.95</v>
      </c>
      <c r="J327" s="4">
        <v>119.95</v>
      </c>
      <c r="K327" s="4">
        <v>119.95</v>
      </c>
      <c r="L327" s="4">
        <v>119.95</v>
      </c>
      <c r="M327" s="4">
        <v>119.95</v>
      </c>
      <c r="N327" s="4">
        <v>119.95</v>
      </c>
      <c r="O327" s="4">
        <v>119.95</v>
      </c>
      <c r="P327" s="4">
        <v>119.95</v>
      </c>
      <c r="Q327" s="4">
        <v>119.95</v>
      </c>
      <c r="R327" s="4">
        <v>119.95</v>
      </c>
      <c r="S327" s="4">
        <v>119.95</v>
      </c>
    </row>
    <row r="328" spans="1:19" x14ac:dyDescent="0.25">
      <c r="A328" t="s">
        <v>1494</v>
      </c>
      <c r="B32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Charles Leclerc - Ferrari SF1000</v>
      </c>
      <c r="C328">
        <f>COUNTIF(Wishlist!A:A,Table1[[#This Row],[Artículo]])</f>
        <v>0</v>
      </c>
      <c r="D328" t="str">
        <f>_xlfn.XLOOKUP(Table1[[#This Row],[Artículo]],Campeones!A:A,Campeones!B:B,"")</f>
        <v/>
      </c>
      <c r="E328" s="4">
        <v>134.94999999999999</v>
      </c>
      <c r="F328" s="4">
        <v>134.94999999999999</v>
      </c>
      <c r="G328" s="4">
        <v>134.94999999999999</v>
      </c>
      <c r="H328" s="4">
        <v>134.94999999999999</v>
      </c>
      <c r="I328" s="4">
        <v>134.94999999999999</v>
      </c>
      <c r="J328" s="4">
        <v>134.94999999999999</v>
      </c>
      <c r="K328" s="4">
        <v>134.94999999999999</v>
      </c>
      <c r="L328" s="4">
        <v>134.94999999999999</v>
      </c>
      <c r="M328" s="4">
        <v>134.94999999999999</v>
      </c>
      <c r="N328" s="4">
        <v>134.94999999999999</v>
      </c>
      <c r="O328" s="4">
        <v>134.94999999999999</v>
      </c>
      <c r="P328" s="4">
        <v>134.94999999999999</v>
      </c>
      <c r="Q328" s="4">
        <v>134.94999999999999</v>
      </c>
      <c r="R328" s="4">
        <v>134.94999999999999</v>
      </c>
      <c r="S328" s="4">
        <v>134.94999999999999</v>
      </c>
    </row>
    <row r="329" spans="1:19" x14ac:dyDescent="0.25">
      <c r="A329" t="s">
        <v>1499</v>
      </c>
      <c r="B32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Lewis Hamilton - Mercedes-AMG F1 W11 EQ Performance</v>
      </c>
      <c r="C329">
        <f>COUNTIF(Wishlist!A:A,Table1[[#This Row],[Artículo]])</f>
        <v>0</v>
      </c>
      <c r="D329" t="str">
        <f>_xlfn.XLOOKUP(Table1[[#This Row],[Artículo]],Campeones!A:A,Campeones!B:B,"")</f>
        <v/>
      </c>
      <c r="E329" s="4">
        <v>134.94999999999999</v>
      </c>
      <c r="F329" s="4">
        <v>134.94999999999999</v>
      </c>
      <c r="G329" s="4">
        <v>134.94999999999999</v>
      </c>
      <c r="H329" s="4">
        <v>134.94999999999999</v>
      </c>
      <c r="I329" s="4">
        <v>134.94999999999999</v>
      </c>
      <c r="J329" s="4">
        <v>134.94999999999999</v>
      </c>
      <c r="K329" s="4">
        <v>134.94999999999999</v>
      </c>
      <c r="L329" s="4">
        <v>134.94999999999999</v>
      </c>
      <c r="M329" s="4">
        <v>134.94999999999999</v>
      </c>
      <c r="N329" s="4">
        <v>134.94999999999999</v>
      </c>
      <c r="O329" s="4">
        <v>134.94999999999999</v>
      </c>
      <c r="P329" s="4">
        <v>134.94999999999999</v>
      </c>
      <c r="Q329" s="4">
        <v>134.94999999999999</v>
      </c>
      <c r="R329" s="4">
        <v>134.94999999999999</v>
      </c>
      <c r="S329" s="4">
        <v>134.94999999999999</v>
      </c>
    </row>
    <row r="330" spans="1:19" x14ac:dyDescent="0.25">
      <c r="A330" t="s">
        <v>1496</v>
      </c>
      <c r="B33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Sebastian Vettel - Ferrari SF1000</v>
      </c>
      <c r="C330">
        <f>COUNTIF(Wishlist!A:A,Table1[[#This Row],[Artículo]])</f>
        <v>0</v>
      </c>
      <c r="D330" t="str">
        <f>_xlfn.XLOOKUP(Table1[[#This Row],[Artículo]],Campeones!A:A,Campeones!B:B,"")</f>
        <v/>
      </c>
      <c r="E330" s="4">
        <v>134.94999999999999</v>
      </c>
      <c r="F330" s="4">
        <v>134.94999999999999</v>
      </c>
      <c r="G330" s="4">
        <v>134.94999999999999</v>
      </c>
      <c r="H330" s="4">
        <v>134.94999999999999</v>
      </c>
      <c r="I330" s="4">
        <v>134.94999999999999</v>
      </c>
      <c r="J330" s="4">
        <v>134.94999999999999</v>
      </c>
      <c r="K330" s="4">
        <v>134.94999999999999</v>
      </c>
      <c r="L330" s="4">
        <v>134.94999999999999</v>
      </c>
      <c r="M330" s="4">
        <v>134.94999999999999</v>
      </c>
      <c r="N330" s="4">
        <v>134.94999999999999</v>
      </c>
      <c r="O330" s="4">
        <v>134.94999999999999</v>
      </c>
      <c r="P330" s="4">
        <v>134.94999999999999</v>
      </c>
      <c r="Q330" s="4">
        <v>134.94999999999999</v>
      </c>
      <c r="R330" s="4">
        <v>134.94999999999999</v>
      </c>
      <c r="S330" s="4">
        <v>134.94999999999999</v>
      </c>
    </row>
    <row r="331" spans="1:19" x14ac:dyDescent="0.25">
      <c r="A331" t="s">
        <v>1610</v>
      </c>
      <c r="B33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Sergio Perez - Red Bull Racing RB16B</v>
      </c>
      <c r="C331">
        <f>COUNTIF(Wishlist!A:A,Table1[[#This Row],[Artículo]])</f>
        <v>0</v>
      </c>
      <c r="D331" t="str">
        <f>_xlfn.XLOOKUP(Table1[[#This Row],[Artículo]],Campeones!A:A,Campeones!B:B,"")</f>
        <v/>
      </c>
      <c r="E331" s="4">
        <v>149.94999999999999</v>
      </c>
      <c r="F331" s="4">
        <v>149.94999999999999</v>
      </c>
      <c r="G331" s="4">
        <v>149.94999999999999</v>
      </c>
      <c r="H331" s="4">
        <v>149.94999999999999</v>
      </c>
      <c r="I331" s="4">
        <v>149.94999999999999</v>
      </c>
      <c r="J331" s="4">
        <v>149.94999999999999</v>
      </c>
      <c r="K331" s="4">
        <v>149.94999999999999</v>
      </c>
      <c r="L331" s="4">
        <v>149.94999999999999</v>
      </c>
      <c r="M331" s="4">
        <v>149.94999999999999</v>
      </c>
      <c r="N331" s="4">
        <v>149.94999999999999</v>
      </c>
      <c r="O331" s="4">
        <v>149.94999999999999</v>
      </c>
      <c r="P331" s="4">
        <v>149.94999999999999</v>
      </c>
      <c r="Q331" s="4">
        <v>149.94999999999999</v>
      </c>
      <c r="R331" s="4">
        <v>149.94999999999999</v>
      </c>
      <c r="S331" s="4">
        <v>149.94999999999999</v>
      </c>
    </row>
    <row r="332" spans="1:19" x14ac:dyDescent="0.25">
      <c r="A332" t="s">
        <v>1572</v>
      </c>
      <c r="B33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Mick Schumacher - Haas VF-21 #47</v>
      </c>
      <c r="C332">
        <f>COUNTIF(Wishlist!A:A,Table1[[#This Row],[Artículo]])</f>
        <v>0</v>
      </c>
      <c r="D332" t="str">
        <f>_xlfn.XLOOKUP(Table1[[#This Row],[Artículo]],Campeones!A:A,Campeones!B:B,"")</f>
        <v/>
      </c>
      <c r="E332" s="4">
        <v>179.95</v>
      </c>
      <c r="F332" s="4">
        <v>179.95</v>
      </c>
      <c r="G332" s="4">
        <v>179.95</v>
      </c>
      <c r="H332" s="4">
        <v>179.95</v>
      </c>
      <c r="I332" s="4">
        <v>179.95</v>
      </c>
      <c r="J332" s="4">
        <v>179.95</v>
      </c>
      <c r="K332" s="4">
        <v>179.95</v>
      </c>
      <c r="L332" s="4">
        <v>179.95</v>
      </c>
      <c r="M332" s="4">
        <v>179.95</v>
      </c>
      <c r="N332" s="4">
        <v>179.95</v>
      </c>
      <c r="O332" s="4">
        <v>179.95</v>
      </c>
      <c r="P332" s="4">
        <v>179.95</v>
      </c>
      <c r="Q332" s="4">
        <v>179.95</v>
      </c>
      <c r="R332" s="4">
        <v>179.95</v>
      </c>
      <c r="S332" s="4">
        <v>179.95</v>
      </c>
    </row>
    <row r="333" spans="1:19" x14ac:dyDescent="0.25">
      <c r="A333" t="s">
        <v>1514</v>
      </c>
      <c r="B33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Daniel Ricciardo #3 / Lando Norris #4  - McLaren MCL35M</v>
      </c>
      <c r="C333">
        <f>COUNTIF(Wishlist!A:A,Table1[[#This Row],[Artículo]])</f>
        <v>0</v>
      </c>
      <c r="D333" t="str">
        <f>_xlfn.XLOOKUP(Table1[[#This Row],[Artículo]],Campeones!A:A,Campeones!B:B,"")</f>
        <v/>
      </c>
      <c r="E333" s="4">
        <v>199.95</v>
      </c>
      <c r="F333" s="4">
        <v>199.95</v>
      </c>
      <c r="G333" s="4">
        <v>199.95</v>
      </c>
      <c r="H333" s="4">
        <v>199.95</v>
      </c>
      <c r="I333" s="4">
        <v>199.95</v>
      </c>
      <c r="J333" s="4">
        <v>199.95</v>
      </c>
      <c r="K333" s="4">
        <v>199.95</v>
      </c>
      <c r="L333" s="4">
        <v>199.95</v>
      </c>
      <c r="M333" s="4">
        <v>199.95</v>
      </c>
      <c r="N333" s="4">
        <v>199.95</v>
      </c>
      <c r="O333" s="4">
        <v>199.95</v>
      </c>
      <c r="P333" s="4">
        <v>199.95</v>
      </c>
      <c r="Q333" s="4">
        <v>199.95</v>
      </c>
      <c r="R333" s="4">
        <v>199.95</v>
      </c>
      <c r="S333" s="4">
        <v>199.95</v>
      </c>
    </row>
    <row r="334" spans="1:19" x14ac:dyDescent="0.25">
      <c r="A334" t="s">
        <v>1526</v>
      </c>
      <c r="B33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George Russell #63 &amp; Nicholas Latifi #6 - Williams FW43B</v>
      </c>
      <c r="C334">
        <f>COUNTIF(Wishlist!A:A,Table1[[#This Row],[Artículo]])</f>
        <v>0</v>
      </c>
      <c r="D334" t="str">
        <f>_xlfn.XLOOKUP(Table1[[#This Row],[Artículo]],Campeones!A:A,Campeones!B:B,"")</f>
        <v/>
      </c>
      <c r="E334" s="4">
        <v>199.95</v>
      </c>
      <c r="F334" s="4">
        <v>199.95</v>
      </c>
      <c r="G334" s="4">
        <v>199.95</v>
      </c>
      <c r="H334" s="4">
        <v>199.95</v>
      </c>
      <c r="I334" s="4">
        <v>199.95</v>
      </c>
      <c r="J334" s="4">
        <v>199.95</v>
      </c>
      <c r="K334" s="4">
        <v>199.95</v>
      </c>
      <c r="L334" s="4">
        <v>199.95</v>
      </c>
      <c r="M334" s="4">
        <v>199.95</v>
      </c>
      <c r="N334" s="4">
        <v>199.95</v>
      </c>
      <c r="O334" s="4">
        <v>199.95</v>
      </c>
      <c r="P334" s="4">
        <v>199.95</v>
      </c>
      <c r="Q334" s="4">
        <v>199.95</v>
      </c>
      <c r="R334" s="4">
        <v>199.95</v>
      </c>
      <c r="S334" s="4">
        <v>199.95</v>
      </c>
    </row>
    <row r="335" spans="1:19" x14ac:dyDescent="0.25">
      <c r="A335" t="s">
        <v>1548</v>
      </c>
      <c r="B33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Lando Norris #4 / Daniel Ricciardo #3 - McLaren MCL35M</v>
      </c>
      <c r="C335">
        <f>COUNTIF(Wishlist!A:A,Table1[[#This Row],[Artículo]])</f>
        <v>0</v>
      </c>
      <c r="D335" t="str">
        <f>_xlfn.XLOOKUP(Table1[[#This Row],[Artículo]],Campeones!A:A,Campeones!B:B,"")</f>
        <v/>
      </c>
      <c r="E335" s="4">
        <v>199.95</v>
      </c>
      <c r="F335" s="4">
        <v>199.95</v>
      </c>
      <c r="G335" s="4">
        <v>199.95</v>
      </c>
      <c r="H335" s="4">
        <v>199.95</v>
      </c>
      <c r="I335" s="4">
        <v>199.95</v>
      </c>
      <c r="J335" s="4">
        <v>199.95</v>
      </c>
      <c r="K335" s="4">
        <v>199.95</v>
      </c>
      <c r="L335" s="4">
        <v>199.95</v>
      </c>
      <c r="M335" s="4">
        <v>199.95</v>
      </c>
      <c r="N335" s="4">
        <v>199.95</v>
      </c>
      <c r="O335" s="4">
        <v>199.95</v>
      </c>
      <c r="P335" s="4">
        <v>199.95</v>
      </c>
      <c r="Q335" s="4">
        <v>199.95</v>
      </c>
      <c r="R335" s="4">
        <v>199.95</v>
      </c>
      <c r="S335" s="4">
        <v>199.95</v>
      </c>
    </row>
    <row r="336" spans="1:19" x14ac:dyDescent="0.25">
      <c r="A336" t="s">
        <v>1568</v>
      </c>
      <c r="B33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Lewis Hamilton #44 &amp; Valtteri Bottas #77 - Mercedes-AMG F1 W12 E Performance</v>
      </c>
      <c r="C336">
        <f>COUNTIF(Wishlist!A:A,Table1[[#This Row],[Artículo]])</f>
        <v>0</v>
      </c>
      <c r="D336" t="str">
        <f>_xlfn.XLOOKUP(Table1[[#This Row],[Artículo]],Campeones!A:A,Campeones!B:B,"")</f>
        <v/>
      </c>
      <c r="E336" s="4">
        <v>199.95</v>
      </c>
      <c r="F336" s="4">
        <v>199.95</v>
      </c>
      <c r="G336" s="4">
        <v>199.95</v>
      </c>
      <c r="H336" s="4">
        <v>199.95</v>
      </c>
      <c r="I336" s="4">
        <v>199.95</v>
      </c>
      <c r="J336" s="4">
        <v>199.95</v>
      </c>
      <c r="K336" s="4">
        <v>199.95</v>
      </c>
      <c r="L336" s="4">
        <v>199.95</v>
      </c>
      <c r="M336" s="4">
        <v>199.95</v>
      </c>
      <c r="N336" s="4">
        <v>199.95</v>
      </c>
      <c r="O336" s="4">
        <v>199.95</v>
      </c>
      <c r="P336" s="4">
        <v>199.95</v>
      </c>
      <c r="Q336" s="4">
        <v>199.95</v>
      </c>
      <c r="R336" s="4">
        <v>199.95</v>
      </c>
      <c r="S336" s="4">
        <v>199.95</v>
      </c>
    </row>
    <row r="337" spans="1:19" x14ac:dyDescent="0.25">
      <c r="A337" t="s">
        <v>1592</v>
      </c>
      <c r="B33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Pierre Gasly #10 / Yuki Tsunoda #22 - Alpha Tauri AT02</v>
      </c>
      <c r="C337">
        <f>COUNTIF(Wishlist!A:A,Table1[[#This Row],[Artículo]])</f>
        <v>0</v>
      </c>
      <c r="D337" t="str">
        <f>_xlfn.XLOOKUP(Table1[[#This Row],[Artículo]],Campeones!A:A,Campeones!B:B,"")</f>
        <v/>
      </c>
      <c r="E337" s="4">
        <v>199.95</v>
      </c>
      <c r="F337" s="4">
        <v>199.95</v>
      </c>
      <c r="G337" s="4">
        <v>199.95</v>
      </c>
      <c r="H337" s="4">
        <v>199.95</v>
      </c>
      <c r="I337" s="4">
        <v>199.95</v>
      </c>
      <c r="J337" s="4">
        <v>199.95</v>
      </c>
      <c r="K337" s="4">
        <v>199.95</v>
      </c>
      <c r="L337" s="4">
        <v>199.95</v>
      </c>
      <c r="M337" s="4">
        <v>199.95</v>
      </c>
      <c r="N337" s="4">
        <v>199.95</v>
      </c>
      <c r="O337" s="4">
        <v>199.95</v>
      </c>
      <c r="P337" s="4">
        <v>199.95</v>
      </c>
      <c r="Q337" s="4">
        <v>199.95</v>
      </c>
      <c r="R337" s="4">
        <v>199.95</v>
      </c>
      <c r="S337" s="4">
        <v>199.95</v>
      </c>
    </row>
    <row r="338" spans="1:19" x14ac:dyDescent="0.25">
      <c r="A338" t="s">
        <v>1595</v>
      </c>
      <c r="B33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Sebastian Vettel #5 / Lance Stroll #18 - Aston Martin AMR21</v>
      </c>
      <c r="C338">
        <f>COUNTIF(Wishlist!A:A,Table1[[#This Row],[Artículo]])</f>
        <v>0</v>
      </c>
      <c r="D338" t="str">
        <f>_xlfn.XLOOKUP(Table1[[#This Row],[Artículo]],Campeones!A:A,Campeones!B:B,"")</f>
        <v/>
      </c>
      <c r="E338" s="4">
        <v>199.95</v>
      </c>
      <c r="F338" s="4">
        <v>199.95</v>
      </c>
      <c r="G338" s="4">
        <v>199.95</v>
      </c>
      <c r="H338" s="4">
        <v>199.95</v>
      </c>
      <c r="I338" s="4">
        <v>199.95</v>
      </c>
      <c r="J338" s="4">
        <v>199.95</v>
      </c>
      <c r="K338" s="4">
        <v>199.95</v>
      </c>
      <c r="L338" s="4">
        <v>199.95</v>
      </c>
      <c r="M338" s="4">
        <v>199.95</v>
      </c>
      <c r="N338" s="4">
        <v>199.95</v>
      </c>
      <c r="O338" s="4">
        <v>199.95</v>
      </c>
      <c r="P338" s="4">
        <v>199.95</v>
      </c>
      <c r="Q338" s="4">
        <v>199.95</v>
      </c>
      <c r="R338" s="4">
        <v>199.95</v>
      </c>
      <c r="S338" s="4">
        <v>199.95</v>
      </c>
    </row>
    <row r="339" spans="1:19" x14ac:dyDescent="0.25">
      <c r="A339" t="s">
        <v>1668</v>
      </c>
      <c r="B33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2022 Fernando Alonso #14 / Esteban Ocon #31 - Alpine A522</v>
      </c>
      <c r="C339">
        <f>COUNTIF(Wishlist!A:A,Table1[[#This Row],[Artículo]])</f>
        <v>0</v>
      </c>
      <c r="D339" t="str">
        <f>_xlfn.XLOOKUP(Table1[[#This Row],[Artículo]],Campeones!A:A,Campeones!B:B,"")</f>
        <v/>
      </c>
      <c r="E339" s="4">
        <v>199.95</v>
      </c>
      <c r="F339" s="4">
        <v>199.95</v>
      </c>
      <c r="G339" s="4">
        <v>199.95</v>
      </c>
      <c r="H339" s="4">
        <v>199.95</v>
      </c>
      <c r="I339" s="4">
        <v>199.95</v>
      </c>
      <c r="J339" s="4">
        <v>199.95</v>
      </c>
      <c r="K339" s="4">
        <v>199.95</v>
      </c>
      <c r="L339" s="4">
        <v>199.95</v>
      </c>
      <c r="M339" s="4">
        <v>199.95</v>
      </c>
      <c r="N339" s="4">
        <v>199.95</v>
      </c>
      <c r="O339" s="4">
        <v>199.95</v>
      </c>
      <c r="P339" s="4">
        <v>199.95</v>
      </c>
      <c r="Q339" s="4">
        <v>199.95</v>
      </c>
      <c r="R339" s="4">
        <v>199.95</v>
      </c>
      <c r="S339" s="4">
        <v>199.95</v>
      </c>
    </row>
    <row r="340" spans="1:19" x14ac:dyDescent="0.25">
      <c r="A340" t="s">
        <v>1674</v>
      </c>
      <c r="B34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2022 Max Verstappen &amp; Sergio Perez - Red Bull Racing RB18</v>
      </c>
      <c r="C340">
        <f>COUNTIF(Wishlist!A:A,Table1[[#This Row],[Artículo]])</f>
        <v>0</v>
      </c>
      <c r="D340" t="str">
        <f>_xlfn.XLOOKUP(Table1[[#This Row],[Artículo]],Campeones!A:A,Campeones!B:B,"")</f>
        <v/>
      </c>
      <c r="E340" s="4">
        <v>199.95</v>
      </c>
      <c r="F340" s="4">
        <v>199.95</v>
      </c>
      <c r="G340" s="4">
        <v>199.95</v>
      </c>
      <c r="H340" s="4">
        <v>199.95</v>
      </c>
      <c r="I340" s="4">
        <v>199.95</v>
      </c>
      <c r="J340" s="4">
        <v>199.95</v>
      </c>
      <c r="K340" s="4">
        <v>199.95</v>
      </c>
      <c r="L340" s="4">
        <v>199.95</v>
      </c>
      <c r="M340" s="4">
        <v>199.95</v>
      </c>
      <c r="N340" s="4">
        <v>199.95</v>
      </c>
      <c r="O340" s="4">
        <v>199.95</v>
      </c>
      <c r="P340" s="4">
        <v>199.95</v>
      </c>
      <c r="Q340" s="4">
        <v>199.95</v>
      </c>
      <c r="R340" s="4">
        <v>199.95</v>
      </c>
      <c r="S340" s="4">
        <v>199.95</v>
      </c>
    </row>
    <row r="341" spans="1:19" x14ac:dyDescent="0.25">
      <c r="A341" t="s">
        <v>1574</v>
      </c>
      <c r="B34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Mick Schumacher - Haas VF-21 #47</v>
      </c>
      <c r="C341">
        <f>COUNTIF(Wishlist!A:A,Table1[[#This Row],[Artículo]])</f>
        <v>0</v>
      </c>
      <c r="D341" t="str">
        <f>_xlfn.XLOOKUP(Table1[[#This Row],[Artículo]],Campeones!A:A,Campeones!B:B,"")</f>
        <v/>
      </c>
      <c r="E341" s="4">
        <v>269.95999999999998</v>
      </c>
      <c r="F341" s="4">
        <v>269.95999999999998</v>
      </c>
      <c r="G341" s="4">
        <v>269.95999999999998</v>
      </c>
      <c r="H341" s="4">
        <v>269.95999999999998</v>
      </c>
      <c r="I341" s="4">
        <v>269.95999999999998</v>
      </c>
      <c r="J341" s="4">
        <v>269.95999999999998</v>
      </c>
      <c r="K341" s="4">
        <v>269.95999999999998</v>
      </c>
      <c r="L341" s="4">
        <v>269.95999999999998</v>
      </c>
      <c r="M341" s="4">
        <v>269.95999999999998</v>
      </c>
      <c r="N341" s="4">
        <v>269.95999999999998</v>
      </c>
      <c r="O341" s="4">
        <v>269.95999999999998</v>
      </c>
      <c r="P341" s="4">
        <v>269.95999999999998</v>
      </c>
      <c r="Q341" s="4">
        <v>269.95999999999998</v>
      </c>
      <c r="R341" s="4">
        <v>269.95999999999998</v>
      </c>
      <c r="S341" s="4">
        <v>269.95999999999998</v>
      </c>
    </row>
    <row r="342" spans="1:19" x14ac:dyDescent="0.25">
      <c r="A342" t="s">
        <v>1677</v>
      </c>
      <c r="B34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2022 Fernando Alonso - Alpine A522</v>
      </c>
      <c r="C342">
        <f>COUNTIF(Wishlist!A:A,Table1[[#This Row],[Artículo]])</f>
        <v>0</v>
      </c>
      <c r="D342" t="str">
        <f>_xlfn.XLOOKUP(Table1[[#This Row],[Artículo]],Campeones!A:A,Campeones!B:B,"")</f>
        <v/>
      </c>
      <c r="E342" s="4">
        <v>299.95</v>
      </c>
      <c r="F342" s="4">
        <v>299.95</v>
      </c>
      <c r="G342" s="4">
        <v>299.95</v>
      </c>
      <c r="H342" s="4">
        <v>299.95</v>
      </c>
      <c r="I342" s="4">
        <v>299.95</v>
      </c>
      <c r="J342" s="4">
        <v>299.95</v>
      </c>
      <c r="K342" s="4">
        <v>299.95</v>
      </c>
      <c r="L342" s="4">
        <v>299.95</v>
      </c>
      <c r="M342" s="4">
        <v>299.95</v>
      </c>
      <c r="N342" s="4">
        <v>299.95</v>
      </c>
      <c r="O342" s="4">
        <v>299.95</v>
      </c>
      <c r="P342" s="4">
        <v>299.95</v>
      </c>
      <c r="Q342" s="4">
        <v>299.95</v>
      </c>
      <c r="R342" s="4">
        <v>299.95</v>
      </c>
      <c r="S342" s="4">
        <v>299.95</v>
      </c>
    </row>
    <row r="343" spans="1:19" x14ac:dyDescent="0.25">
      <c r="A343" t="s">
        <v>1307</v>
      </c>
      <c r="B34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2018 Sam Bird - Audi e-tron FE05</v>
      </c>
      <c r="C343">
        <f>COUNTIF(Wishlist!A:A,Table1[[#This Row],[Artículo]])</f>
        <v>0</v>
      </c>
      <c r="D343" t="str">
        <f>_xlfn.XLOOKUP(Table1[[#This Row],[Artículo]],Campeones!A:A,Campeones!B:B,"")</f>
        <v/>
      </c>
      <c r="E343" s="4">
        <v>26.95</v>
      </c>
      <c r="F343" s="4">
        <v>26.95</v>
      </c>
      <c r="G343" s="4">
        <v>26.95</v>
      </c>
      <c r="H343" s="4">
        <v>26.95</v>
      </c>
      <c r="I343" s="4">
        <v>26.95</v>
      </c>
      <c r="J343" s="4">
        <v>26.95</v>
      </c>
      <c r="K343" s="4">
        <v>26.95</v>
      </c>
      <c r="L343" s="4">
        <v>26.95</v>
      </c>
      <c r="M343" s="4">
        <v>26.95</v>
      </c>
      <c r="N343" s="4">
        <v>26.95</v>
      </c>
      <c r="O343" s="4">
        <v>26.95</v>
      </c>
      <c r="P343" s="4">
        <v>26.95</v>
      </c>
      <c r="Q343" s="4">
        <v>26.95</v>
      </c>
      <c r="R343" s="4">
        <v>26.95</v>
      </c>
      <c r="S343" s="4"/>
    </row>
    <row r="344" spans="1:19" x14ac:dyDescent="0.25">
      <c r="A344" t="s">
        <v>1711</v>
      </c>
      <c r="B34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1955 Juan Manuel Fangio - Mercedes-Benz W196</v>
      </c>
      <c r="C344">
        <f>COUNTIF(Wishlist!A:A,Table1[[#This Row],[Artículo]])</f>
        <v>0</v>
      </c>
      <c r="D344" t="str">
        <f>_xlfn.XLOOKUP(Table1[[#This Row],[Artículo]],Campeones!A:A,Campeones!B:B,"")</f>
        <v/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>
        <v>31.46</v>
      </c>
      <c r="R344" s="4"/>
      <c r="S344" s="4"/>
    </row>
    <row r="345" spans="1:19" x14ac:dyDescent="0.25">
      <c r="A345" t="s">
        <v>837</v>
      </c>
      <c r="B34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1982 Gilles Villeneuve - Ferrari 126C2</v>
      </c>
      <c r="C345">
        <f>COUNTIF(Wishlist!A:A,Table1[[#This Row],[Artículo]])</f>
        <v>0</v>
      </c>
      <c r="D345" t="str">
        <f>_xlfn.XLOOKUP(Table1[[#This Row],[Artículo]],Campeones!A:A,Campeones!B:B,"")</f>
        <v/>
      </c>
      <c r="E345" s="4">
        <v>40.450000000000003</v>
      </c>
      <c r="F345" s="4">
        <v>40.450000000000003</v>
      </c>
      <c r="G345" s="4">
        <v>40.450000000000003</v>
      </c>
      <c r="H345" s="4">
        <v>40.450000000000003</v>
      </c>
      <c r="I345" s="4">
        <v>40.450000000000003</v>
      </c>
      <c r="J345" s="4">
        <v>40.450000000000003</v>
      </c>
      <c r="K345" s="4">
        <v>40.450000000000003</v>
      </c>
      <c r="L345" s="4">
        <v>40.450000000000003</v>
      </c>
      <c r="M345" s="4">
        <v>40.450000000000003</v>
      </c>
      <c r="N345" s="4">
        <v>40.450000000000003</v>
      </c>
      <c r="O345" s="4">
        <v>40.450000000000003</v>
      </c>
      <c r="P345" s="4">
        <v>40.450000000000003</v>
      </c>
      <c r="Q345" s="4">
        <v>40.450000000000003</v>
      </c>
      <c r="R345" s="4">
        <v>40.450000000000003</v>
      </c>
      <c r="S345" s="4"/>
    </row>
    <row r="346" spans="1:19" x14ac:dyDescent="0.25">
      <c r="A346" t="s">
        <v>1046</v>
      </c>
      <c r="B34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1993 Michael Schumacher - Benetton B193B</v>
      </c>
      <c r="C346">
        <f>COUNTIF(Wishlist!A:A,Table1[[#This Row],[Artículo]])</f>
        <v>0</v>
      </c>
      <c r="D346" t="str">
        <f>_xlfn.XLOOKUP(Table1[[#This Row],[Artículo]],Campeones!A:A,Campeones!B:B,"")</f>
        <v/>
      </c>
      <c r="E346" s="4">
        <v>80.95</v>
      </c>
      <c r="F346" s="4">
        <v>80.95</v>
      </c>
      <c r="G346" s="4">
        <v>80.95</v>
      </c>
      <c r="H346" s="4">
        <v>80.95</v>
      </c>
      <c r="I346" s="4">
        <v>80.95</v>
      </c>
      <c r="J346" s="4">
        <v>80.95</v>
      </c>
      <c r="K346" s="4">
        <v>80.95</v>
      </c>
      <c r="L346" s="4">
        <v>80.95</v>
      </c>
      <c r="M346" s="4">
        <v>80.95</v>
      </c>
      <c r="N346" s="4">
        <v>80.95</v>
      </c>
      <c r="O346" s="4">
        <v>80.95</v>
      </c>
      <c r="P346" s="4">
        <v>80.95</v>
      </c>
      <c r="Q346" s="4">
        <v>80.95</v>
      </c>
      <c r="R346" s="4"/>
      <c r="S346" s="4"/>
    </row>
    <row r="347" spans="1:19" x14ac:dyDescent="0.25">
      <c r="A347" t="s">
        <v>1403</v>
      </c>
      <c r="B34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Charles Leclerc - Ferrari SF1000</v>
      </c>
      <c r="C347">
        <f>COUNTIF(Wishlist!A:A,Table1[[#This Row],[Artículo]])</f>
        <v>0</v>
      </c>
      <c r="D347" t="str">
        <f>_xlfn.XLOOKUP(Table1[[#This Row],[Artículo]],Campeones!A:A,Campeones!B:B,"")</f>
        <v/>
      </c>
      <c r="E347" s="4">
        <v>17.96</v>
      </c>
      <c r="F347" s="4">
        <v>17.96</v>
      </c>
      <c r="G347" s="4">
        <v>17.96</v>
      </c>
      <c r="H347" s="4">
        <v>17.96</v>
      </c>
      <c r="I347" s="4">
        <v>17.96</v>
      </c>
      <c r="J347" s="4">
        <v>17.96</v>
      </c>
      <c r="K347" s="4">
        <v>17.96</v>
      </c>
      <c r="L347" s="4">
        <v>17.96</v>
      </c>
      <c r="M347" s="4">
        <v>17.96</v>
      </c>
      <c r="N347" s="4">
        <v>17.96</v>
      </c>
      <c r="O347" s="4">
        <v>17.96</v>
      </c>
      <c r="P347" s="4">
        <v>17.96</v>
      </c>
      <c r="Q347" s="4"/>
      <c r="R347" s="4"/>
      <c r="S347" s="4"/>
    </row>
    <row r="348" spans="1:19" x14ac:dyDescent="0.25">
      <c r="A348" t="s">
        <v>1294</v>
      </c>
      <c r="B34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2018 Mitch Evans - Jaguar I-Type III</v>
      </c>
      <c r="C348">
        <f>COUNTIF(Wishlist!A:A,Table1[[#This Row],[Artículo]])</f>
        <v>0</v>
      </c>
      <c r="D348" t="str">
        <f>_xlfn.XLOOKUP(Table1[[#This Row],[Artículo]],Campeones!A:A,Campeones!B:B,"")</f>
        <v/>
      </c>
      <c r="E348" s="4">
        <v>26.95</v>
      </c>
      <c r="F348" s="4">
        <v>26.95</v>
      </c>
      <c r="G348" s="4">
        <v>26.95</v>
      </c>
      <c r="H348" s="4">
        <v>26.95</v>
      </c>
      <c r="I348" s="4">
        <v>26.95</v>
      </c>
      <c r="J348" s="4">
        <v>26.95</v>
      </c>
      <c r="K348" s="4">
        <v>26.95</v>
      </c>
      <c r="L348" s="4">
        <v>26.95</v>
      </c>
      <c r="M348" s="4">
        <v>26.95</v>
      </c>
      <c r="N348" s="4">
        <v>26.95</v>
      </c>
      <c r="O348" s="4">
        <v>26.95</v>
      </c>
      <c r="P348" s="4">
        <v>26.95</v>
      </c>
      <c r="Q348" s="4"/>
      <c r="R348" s="4"/>
      <c r="S348" s="4"/>
    </row>
    <row r="349" spans="1:19" x14ac:dyDescent="0.25">
      <c r="A349" t="s">
        <v>250</v>
      </c>
      <c r="B34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1939  - Mercedes-Benz W 154 / W 163</v>
      </c>
      <c r="C349">
        <f>COUNTIF(Wishlist!A:A,Table1[[#This Row],[Artículo]])</f>
        <v>0</v>
      </c>
      <c r="D349" t="str">
        <f>_xlfn.XLOOKUP(Table1[[#This Row],[Artículo]],Campeones!A:A,Campeones!B:B,"")</f>
        <v/>
      </c>
      <c r="E349" s="4">
        <v>53.95</v>
      </c>
      <c r="F349" s="4">
        <v>53.95</v>
      </c>
      <c r="G349" s="4">
        <v>53.95</v>
      </c>
      <c r="H349" s="4">
        <v>53.95</v>
      </c>
      <c r="I349" s="4">
        <v>53.95</v>
      </c>
      <c r="J349" s="4">
        <v>53.95</v>
      </c>
      <c r="K349" s="4">
        <v>53.95</v>
      </c>
      <c r="L349" s="4">
        <v>53.95</v>
      </c>
      <c r="M349" s="4">
        <v>53.95</v>
      </c>
      <c r="N349" s="4">
        <v>53.95</v>
      </c>
      <c r="O349" s="4">
        <v>53.95</v>
      </c>
      <c r="P349" s="4">
        <v>53.95</v>
      </c>
      <c r="Q349" s="4"/>
      <c r="R349" s="4"/>
      <c r="S349" s="4"/>
    </row>
    <row r="350" spans="1:19" x14ac:dyDescent="0.25">
      <c r="A350" t="s">
        <v>780</v>
      </c>
      <c r="B35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1981 Didier Pironi - Ferrari 126CK turbo #28</v>
      </c>
      <c r="C350">
        <f>COUNTIF(Wishlist!A:A,Table1[[#This Row],[Artículo]])</f>
        <v>0</v>
      </c>
      <c r="D350" t="str">
        <f>_xlfn.XLOOKUP(Table1[[#This Row],[Artículo]],Campeones!A:A,Campeones!B:B,"")</f>
        <v/>
      </c>
      <c r="E350" s="4">
        <v>26.95</v>
      </c>
      <c r="F350" s="4">
        <v>26.95</v>
      </c>
      <c r="G350" s="4">
        <v>26.95</v>
      </c>
      <c r="H350" s="4">
        <v>26.95</v>
      </c>
      <c r="I350" s="4">
        <v>26.95</v>
      </c>
      <c r="J350" s="4">
        <v>26.95</v>
      </c>
      <c r="K350" s="4">
        <v>26.95</v>
      </c>
      <c r="L350" s="4">
        <v>26.95</v>
      </c>
      <c r="M350" s="4">
        <v>26.95</v>
      </c>
      <c r="N350" s="4">
        <v>26.95</v>
      </c>
      <c r="O350" s="4">
        <v>26.95</v>
      </c>
      <c r="P350" s="4"/>
      <c r="Q350" s="4"/>
      <c r="R350" s="4"/>
      <c r="S350" s="4"/>
    </row>
    <row r="351" spans="1:19" x14ac:dyDescent="0.25">
      <c r="A351" t="s">
        <v>835</v>
      </c>
      <c r="B35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1982 Patrick Tambay - Ferrari 126 C2 turbo</v>
      </c>
      <c r="C351">
        <f>COUNTIF(Wishlist!A:A,Table1[[#This Row],[Artículo]])</f>
        <v>0</v>
      </c>
      <c r="D351" t="str">
        <f>_xlfn.XLOOKUP(Table1[[#This Row],[Artículo]],Campeones!A:A,Campeones!B:B,"")</f>
        <v/>
      </c>
      <c r="E351" s="4">
        <v>31.46</v>
      </c>
      <c r="F351" s="4">
        <v>31.46</v>
      </c>
      <c r="G351" s="4">
        <v>31.46</v>
      </c>
      <c r="H351" s="4">
        <v>31.46</v>
      </c>
      <c r="I351" s="4">
        <v>31.46</v>
      </c>
      <c r="J351" s="4">
        <v>31.46</v>
      </c>
      <c r="K351" s="4">
        <v>31.46</v>
      </c>
      <c r="L351" s="4">
        <v>31.46</v>
      </c>
      <c r="M351" s="4">
        <v>31.46</v>
      </c>
      <c r="N351" s="4">
        <v>31.46</v>
      </c>
      <c r="O351" s="4">
        <v>31.46</v>
      </c>
      <c r="P351" s="4"/>
      <c r="Q351" s="4"/>
      <c r="R351" s="4"/>
      <c r="S351" s="4"/>
    </row>
    <row r="352" spans="1:19" x14ac:dyDescent="0.25">
      <c r="A352" t="s">
        <v>549</v>
      </c>
      <c r="B35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1972 Brian Redman - BRM P180</v>
      </c>
      <c r="C352">
        <f>COUNTIF(Wishlist!A:A,Table1[[#This Row],[Artículo]])</f>
        <v>0</v>
      </c>
      <c r="D352" t="str">
        <f>_xlfn.XLOOKUP(Table1[[#This Row],[Artículo]],Campeones!A:A,Campeones!B:B,"")</f>
        <v/>
      </c>
      <c r="E352" s="4">
        <v>69.95</v>
      </c>
      <c r="F352" s="4">
        <v>69.95</v>
      </c>
      <c r="G352" s="4">
        <v>69.95</v>
      </c>
      <c r="H352" s="4">
        <v>69.95</v>
      </c>
      <c r="I352" s="4">
        <v>69.95</v>
      </c>
      <c r="J352" s="4">
        <v>69.95</v>
      </c>
      <c r="K352" s="4">
        <v>69.95</v>
      </c>
      <c r="L352" s="4">
        <v>69.95</v>
      </c>
      <c r="M352" s="4">
        <v>69.95</v>
      </c>
      <c r="N352" s="4">
        <v>69.95</v>
      </c>
      <c r="O352" s="4">
        <v>69.95</v>
      </c>
      <c r="P352" s="4"/>
      <c r="Q352" s="4"/>
      <c r="R352" s="4"/>
      <c r="S352" s="4"/>
    </row>
    <row r="353" spans="1:19" x14ac:dyDescent="0.25">
      <c r="A353" t="s">
        <v>608</v>
      </c>
      <c r="B35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1974 Ian Scheckter - Lotus 72E</v>
      </c>
      <c r="C353">
        <f>COUNTIF(Wishlist!A:A,Table1[[#This Row],[Artículo]])</f>
        <v>0</v>
      </c>
      <c r="D353" t="str">
        <f>_xlfn.XLOOKUP(Table1[[#This Row],[Artículo]],Campeones!A:A,Campeones!B:B,"")</f>
        <v/>
      </c>
      <c r="E353" s="4">
        <v>69.95</v>
      </c>
      <c r="F353" s="4">
        <v>69.95</v>
      </c>
      <c r="G353" s="4">
        <v>69.95</v>
      </c>
      <c r="H353" s="4">
        <v>69.95</v>
      </c>
      <c r="I353" s="4">
        <v>69.95</v>
      </c>
      <c r="J353" s="4">
        <v>69.95</v>
      </c>
      <c r="K353" s="4">
        <v>69.95</v>
      </c>
      <c r="L353" s="4">
        <v>69.95</v>
      </c>
      <c r="M353" s="4">
        <v>69.95</v>
      </c>
      <c r="N353" s="4">
        <v>69.95</v>
      </c>
      <c r="O353" s="4">
        <v>69.95</v>
      </c>
      <c r="P353" s="4"/>
      <c r="Q353" s="4"/>
      <c r="R353" s="4"/>
      <c r="S353" s="4"/>
    </row>
    <row r="354" spans="1:19" x14ac:dyDescent="0.25">
      <c r="A354" t="s">
        <v>1000</v>
      </c>
      <c r="B35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1991 Johnny Herbert - Lotus 102B</v>
      </c>
      <c r="C354">
        <f>COUNTIF(Wishlist!A:A,Table1[[#This Row],[Artículo]])</f>
        <v>0</v>
      </c>
      <c r="D354" t="str">
        <f>_xlfn.XLOOKUP(Table1[[#This Row],[Artículo]],Campeones!A:A,Campeones!B:B,"")</f>
        <v/>
      </c>
      <c r="E354" s="4">
        <v>69.95</v>
      </c>
      <c r="F354" s="4">
        <v>69.95</v>
      </c>
      <c r="G354" s="4">
        <v>69.95</v>
      </c>
      <c r="H354" s="4">
        <v>69.95</v>
      </c>
      <c r="I354" s="4">
        <v>69.95</v>
      </c>
      <c r="J354" s="4">
        <v>69.95</v>
      </c>
      <c r="K354" s="4">
        <v>69.95</v>
      </c>
      <c r="L354" s="4">
        <v>69.95</v>
      </c>
      <c r="M354" s="4">
        <v>69.95</v>
      </c>
      <c r="N354" s="4">
        <v>69.95</v>
      </c>
      <c r="O354" s="4">
        <v>69.95</v>
      </c>
      <c r="P354" s="4"/>
      <c r="Q354" s="4"/>
      <c r="R354" s="4"/>
      <c r="S354" s="4"/>
    </row>
    <row r="355" spans="1:19" x14ac:dyDescent="0.25">
      <c r="A355" t="s">
        <v>438</v>
      </c>
      <c r="B35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1966 Jackie Stewart  - Matra MS5</v>
      </c>
      <c r="C355">
        <f>COUNTIF(Wishlist!A:A,Table1[[#This Row],[Artículo]])</f>
        <v>0</v>
      </c>
      <c r="D355" t="str">
        <f>_xlfn.XLOOKUP(Table1[[#This Row],[Artículo]],Campeones!A:A,Campeones!B:B,"")</f>
        <v/>
      </c>
      <c r="E355" s="4">
        <v>74.95</v>
      </c>
      <c r="F355" s="4">
        <v>74.95</v>
      </c>
      <c r="G355" s="4">
        <v>74.95</v>
      </c>
      <c r="H355" s="4">
        <v>74.95</v>
      </c>
      <c r="I355" s="4">
        <v>74.95</v>
      </c>
      <c r="J355" s="4">
        <v>74.95</v>
      </c>
      <c r="K355" s="4">
        <v>74.95</v>
      </c>
      <c r="L355" s="4">
        <v>74.95</v>
      </c>
      <c r="M355" s="4">
        <v>74.95</v>
      </c>
      <c r="N355" s="4">
        <v>74.95</v>
      </c>
      <c r="O355" s="4">
        <v>74.95</v>
      </c>
      <c r="P355" s="4"/>
      <c r="Q355" s="4"/>
      <c r="R355" s="4"/>
      <c r="S355" s="4"/>
    </row>
    <row r="356" spans="1:19" x14ac:dyDescent="0.25">
      <c r="A356" t="s">
        <v>703</v>
      </c>
      <c r="B35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1977 Carlos Reutemann - Ferrari 312T2</v>
      </c>
      <c r="C356">
        <f>COUNTIF(Wishlist!A:A,Table1[[#This Row],[Artículo]])</f>
        <v>0</v>
      </c>
      <c r="D356" t="str">
        <f>_xlfn.XLOOKUP(Table1[[#This Row],[Artículo]],Campeones!A:A,Campeones!B:B,"")</f>
        <v/>
      </c>
      <c r="E356" s="4">
        <v>80.95</v>
      </c>
      <c r="F356" s="4">
        <v>80.95</v>
      </c>
      <c r="G356" s="4">
        <v>80.95</v>
      </c>
      <c r="H356" s="4">
        <v>80.95</v>
      </c>
      <c r="I356" s="4">
        <v>80.95</v>
      </c>
      <c r="J356" s="4">
        <v>80.95</v>
      </c>
      <c r="K356" s="4">
        <v>80.95</v>
      </c>
      <c r="L356" s="4">
        <v>80.95</v>
      </c>
      <c r="M356" s="4">
        <v>80.95</v>
      </c>
      <c r="N356" s="4">
        <v>80.95</v>
      </c>
      <c r="O356" s="4">
        <v>80.95</v>
      </c>
      <c r="P356" s="4"/>
      <c r="Q356" s="4"/>
      <c r="R356" s="4"/>
      <c r="S356" s="4"/>
    </row>
    <row r="357" spans="1:19" x14ac:dyDescent="0.25">
      <c r="A357" t="s">
        <v>310</v>
      </c>
      <c r="B35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1954 Juan Manuel Fangio - Mercedes-Benz W196C</v>
      </c>
      <c r="C357">
        <f>COUNTIF(Wishlist!A:A,Table1[[#This Row],[Artículo]])</f>
        <v>1</v>
      </c>
      <c r="D357">
        <f>_xlfn.XLOOKUP(Table1[[#This Row],[Artículo]],Campeones!A:A,Campeones!B:B,"")</f>
        <v>1954</v>
      </c>
      <c r="E357" s="4">
        <v>31.46</v>
      </c>
      <c r="F357" s="4">
        <v>31.46</v>
      </c>
      <c r="G357" s="4">
        <v>31.46</v>
      </c>
      <c r="H357" s="4">
        <v>31.46</v>
      </c>
      <c r="I357" s="4">
        <v>31.46</v>
      </c>
      <c r="J357" s="4">
        <v>31.46</v>
      </c>
      <c r="K357" s="4"/>
      <c r="L357" s="4"/>
      <c r="M357" s="4"/>
      <c r="N357" s="4"/>
      <c r="O357" s="4"/>
      <c r="P357" s="4"/>
      <c r="Q357" s="4"/>
      <c r="R357" s="4"/>
      <c r="S357" s="4"/>
    </row>
    <row r="358" spans="1:19" x14ac:dyDescent="0.25">
      <c r="A358" t="s">
        <v>962</v>
      </c>
      <c r="B35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1989 Alain Prost - McLaren MP4/5</v>
      </c>
      <c r="C358">
        <f>COUNTIF(Wishlist!A:A,Table1[[#This Row],[Artículo]])</f>
        <v>1</v>
      </c>
      <c r="D358">
        <f>_xlfn.XLOOKUP(Table1[[#This Row],[Artículo]],Campeones!A:A,Campeones!B:B,"")</f>
        <v>1989</v>
      </c>
      <c r="E358" s="4">
        <v>44.96</v>
      </c>
      <c r="F358" s="4">
        <v>44.96</v>
      </c>
      <c r="G358" s="4">
        <v>44.96</v>
      </c>
      <c r="H358" s="4">
        <v>44.96</v>
      </c>
      <c r="I358" s="4">
        <v>44.96</v>
      </c>
      <c r="J358" s="4">
        <v>44.96</v>
      </c>
      <c r="K358" s="4">
        <v>44.96</v>
      </c>
      <c r="L358" s="4"/>
      <c r="M358" s="4"/>
      <c r="N358" s="4"/>
      <c r="O358" s="4"/>
      <c r="P358" s="4"/>
      <c r="Q358" s="4"/>
      <c r="R358" s="4"/>
      <c r="S358" s="4"/>
    </row>
    <row r="359" spans="1:19" x14ac:dyDescent="0.25">
      <c r="A359" t="s">
        <v>285</v>
      </c>
      <c r="B35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1954 Juan Manuel Fangio - Mercedes-Benz W196</v>
      </c>
      <c r="C359">
        <f>COUNTIF(Wishlist!A:A,Table1[[#This Row],[Artículo]])</f>
        <v>0</v>
      </c>
      <c r="D359" t="str">
        <f>_xlfn.XLOOKUP(Table1[[#This Row],[Artículo]],Campeones!A:A,Campeones!B:B,"")</f>
        <v/>
      </c>
      <c r="E359" s="4">
        <v>40.450000000000003</v>
      </c>
      <c r="F359" s="4">
        <v>40.450000000000003</v>
      </c>
      <c r="G359" s="4">
        <v>40.450000000000003</v>
      </c>
      <c r="H359" s="4">
        <v>40.450000000000003</v>
      </c>
      <c r="I359" s="4">
        <v>40.450000000000003</v>
      </c>
      <c r="J359" s="4">
        <v>40.450000000000003</v>
      </c>
      <c r="K359" s="4">
        <v>40.450000000000003</v>
      </c>
      <c r="L359" s="4">
        <v>40.450000000000003</v>
      </c>
      <c r="M359" s="4"/>
      <c r="N359" s="4"/>
      <c r="O359" s="4"/>
      <c r="P359" s="4"/>
      <c r="Q359" s="4"/>
      <c r="R359" s="4"/>
      <c r="S359" s="4"/>
    </row>
    <row r="360" spans="1:19" x14ac:dyDescent="0.25">
      <c r="A360" t="s">
        <v>1076</v>
      </c>
      <c r="B36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1994 Jos Verstappen - Benetton Ford B194</v>
      </c>
      <c r="C360">
        <f>COUNTIF(Wishlist!A:A,Table1[[#This Row],[Artículo]])</f>
        <v>0</v>
      </c>
      <c r="D360" t="str">
        <f>_xlfn.XLOOKUP(Table1[[#This Row],[Artículo]],Campeones!A:A,Campeones!B:B,"")</f>
        <v/>
      </c>
      <c r="E360" s="4">
        <v>71.959999999999994</v>
      </c>
      <c r="F360" s="4">
        <v>71.959999999999994</v>
      </c>
      <c r="G360" s="4">
        <v>71.959999999999994</v>
      </c>
      <c r="H360" s="4">
        <v>71.959999999999994</v>
      </c>
      <c r="I360" s="4">
        <v>71.959999999999994</v>
      </c>
      <c r="J360" s="4">
        <v>71.959999999999994</v>
      </c>
      <c r="K360" s="4">
        <v>71.959999999999994</v>
      </c>
      <c r="L360" s="4">
        <v>71.959999999999994</v>
      </c>
      <c r="M360" s="4"/>
      <c r="N360" s="4"/>
      <c r="O360" s="4"/>
      <c r="P360" s="4"/>
      <c r="Q360" s="4"/>
      <c r="R360" s="4"/>
      <c r="S360" s="4"/>
    </row>
    <row r="361" spans="1:19" x14ac:dyDescent="0.25">
      <c r="A361" t="s">
        <v>1626</v>
      </c>
      <c r="B36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Yuki Tsunoda - Alpha Tauri AT02</v>
      </c>
      <c r="C361">
        <f>COUNTIF(Wishlist!A:A,Table1[[#This Row],[Artículo]])</f>
        <v>0</v>
      </c>
      <c r="D361" t="str">
        <f>_xlfn.XLOOKUP(Table1[[#This Row],[Artículo]],Campeones!A:A,Campeones!B:B,"")</f>
        <v/>
      </c>
      <c r="E361" s="4">
        <v>79.95</v>
      </c>
      <c r="F361" s="4">
        <v>79.95</v>
      </c>
      <c r="G361" s="4">
        <v>79.95</v>
      </c>
      <c r="H361" s="4">
        <v>79.95</v>
      </c>
      <c r="I361" s="4">
        <v>79.95</v>
      </c>
      <c r="J361" s="4">
        <v>79.95</v>
      </c>
      <c r="K361" s="4">
        <v>79.95</v>
      </c>
      <c r="L361" s="4">
        <v>79.95</v>
      </c>
      <c r="M361" s="4"/>
      <c r="N361" s="4"/>
      <c r="O361" s="4"/>
      <c r="P361" s="4"/>
      <c r="Q361" s="4"/>
      <c r="R361" s="4"/>
      <c r="S361" s="4"/>
    </row>
    <row r="362" spans="1:19" x14ac:dyDescent="0.25">
      <c r="A362" t="s">
        <v>1010</v>
      </c>
      <c r="B36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1991 Alain Prost - Ferrari 642</v>
      </c>
      <c r="C362">
        <f>COUNTIF(Wishlist!A:A,Table1[[#This Row],[Artículo]])</f>
        <v>1</v>
      </c>
      <c r="D362" t="str">
        <f>_xlfn.XLOOKUP(Table1[[#This Row],[Artículo]],Campeones!A:A,Campeones!B:B,"")</f>
        <v/>
      </c>
      <c r="E362" s="4">
        <v>89.96</v>
      </c>
      <c r="F362" s="4">
        <v>89.96</v>
      </c>
      <c r="G362" s="4">
        <v>89.96</v>
      </c>
      <c r="H362" s="4">
        <v>89.96</v>
      </c>
      <c r="I362" s="4">
        <v>89.96</v>
      </c>
      <c r="J362" s="4">
        <v>89.96</v>
      </c>
      <c r="K362" s="4">
        <v>89.96</v>
      </c>
      <c r="L362" s="4">
        <v>89.96</v>
      </c>
      <c r="M362" s="4"/>
      <c r="N362" s="4"/>
      <c r="O362" s="4"/>
      <c r="P362" s="4"/>
      <c r="Q362" s="4"/>
      <c r="R362" s="4"/>
      <c r="S362" s="4"/>
    </row>
    <row r="363" spans="1:19" x14ac:dyDescent="0.25">
      <c r="A363" t="s">
        <v>282</v>
      </c>
      <c r="B36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1954 Juan Manuel Fangio - Mercedes-Benz W196</v>
      </c>
      <c r="C363">
        <f>COUNTIF(Wishlist!A:A,Table1[[#This Row],[Artículo]])</f>
        <v>0</v>
      </c>
      <c r="D363" t="str">
        <f>_xlfn.XLOOKUP(Table1[[#This Row],[Artículo]],Campeones!A:A,Campeones!B:B,"")</f>
        <v/>
      </c>
      <c r="E363" s="4">
        <v>40.450000000000003</v>
      </c>
      <c r="F363" s="4">
        <v>40.450000000000003</v>
      </c>
      <c r="G363" s="4">
        <v>40.450000000000003</v>
      </c>
      <c r="H363" s="4">
        <v>40.450000000000003</v>
      </c>
      <c r="I363" s="4">
        <v>40.450000000000003</v>
      </c>
      <c r="J363" s="4">
        <v>40.450000000000003</v>
      </c>
      <c r="K363" s="4">
        <v>40.450000000000003</v>
      </c>
      <c r="L363" s="4"/>
      <c r="M363" s="4"/>
      <c r="N363" s="4"/>
      <c r="O363" s="4"/>
      <c r="P363" s="4"/>
      <c r="Q363" s="4"/>
      <c r="R363" s="4"/>
      <c r="S363" s="4"/>
    </row>
    <row r="364" spans="1:19" x14ac:dyDescent="0.25">
      <c r="A364" t="s">
        <v>390</v>
      </c>
      <c r="B36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1962 Graham Hill - Lotus 18-21</v>
      </c>
      <c r="C364">
        <f>COUNTIF(Wishlist!A:A,Table1[[#This Row],[Artículo]])</f>
        <v>0</v>
      </c>
      <c r="D364" t="str">
        <f>_xlfn.XLOOKUP(Table1[[#This Row],[Artículo]],Campeones!A:A,Campeones!B:B,"")</f>
        <v/>
      </c>
      <c r="E364" s="4">
        <v>69.95</v>
      </c>
      <c r="F364" s="4">
        <v>69.95</v>
      </c>
      <c r="G364" s="4">
        <v>69.95</v>
      </c>
      <c r="H364" s="4">
        <v>69.95</v>
      </c>
      <c r="I364" s="4">
        <v>69.95</v>
      </c>
      <c r="J364" s="4">
        <v>69.95</v>
      </c>
      <c r="K364" s="4">
        <v>69.95</v>
      </c>
      <c r="L364" s="4"/>
      <c r="M364" s="4"/>
      <c r="N364" s="4"/>
      <c r="O364" s="4"/>
      <c r="P364" s="4"/>
      <c r="Q364" s="4"/>
      <c r="R364" s="4"/>
      <c r="S364" s="4"/>
    </row>
    <row r="365" spans="1:19" x14ac:dyDescent="0.25">
      <c r="A365" t="s">
        <v>396</v>
      </c>
      <c r="B36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1962 Jo Bonnier - Porsche 804</v>
      </c>
      <c r="C365">
        <f>COUNTIF(Wishlist!A:A,Table1[[#This Row],[Artículo]])</f>
        <v>0</v>
      </c>
      <c r="D365" t="str">
        <f>_xlfn.XLOOKUP(Table1[[#This Row],[Artículo]],Campeones!A:A,Campeones!B:B,"")</f>
        <v/>
      </c>
      <c r="E365" s="4">
        <v>69.95</v>
      </c>
      <c r="F365" s="4">
        <v>69.95</v>
      </c>
      <c r="G365" s="4">
        <v>69.95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spans="1:19" x14ac:dyDescent="0.25">
      <c r="A366" t="s">
        <v>445</v>
      </c>
      <c r="B36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1966 Pedro Rodriguez - Lotus 33</v>
      </c>
      <c r="C366">
        <f>COUNTIF(Wishlist!A:A,Table1[[#This Row],[Artículo]])</f>
        <v>0</v>
      </c>
      <c r="D366" t="str">
        <f>_xlfn.XLOOKUP(Table1[[#This Row],[Artículo]],Campeones!A:A,Campeones!B:B,"")</f>
        <v/>
      </c>
      <c r="E366" s="4">
        <v>69.95</v>
      </c>
      <c r="F366" s="4">
        <v>69.95</v>
      </c>
      <c r="G366" s="4">
        <v>69.95</v>
      </c>
      <c r="H366" s="4">
        <v>69.95</v>
      </c>
      <c r="I366" s="4">
        <v>69.95</v>
      </c>
      <c r="J366" s="4">
        <v>69.95</v>
      </c>
      <c r="K366" s="4">
        <v>69.95</v>
      </c>
      <c r="L366" s="4"/>
      <c r="M366" s="4"/>
      <c r="N366" s="4"/>
      <c r="O366" s="4"/>
      <c r="P366" s="4"/>
      <c r="Q366" s="4"/>
      <c r="R366" s="4"/>
      <c r="S366" s="4"/>
    </row>
    <row r="367" spans="1:19" x14ac:dyDescent="0.25">
      <c r="A367" t="s">
        <v>1688</v>
      </c>
      <c r="B367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1981 Derek Daly  - March 811</v>
      </c>
      <c r="C367">
        <f>COUNTIF(Wishlist!A:A,Table1[[#This Row],[Artículo]])</f>
        <v>0</v>
      </c>
      <c r="D367" t="str">
        <f>_xlfn.XLOOKUP(Table1[[#This Row],[Artículo]],Campeones!A:A,Campeones!B:B,"")</f>
        <v/>
      </c>
      <c r="E367" s="4"/>
      <c r="F367" s="4"/>
      <c r="G367" s="4"/>
      <c r="H367" s="4"/>
      <c r="I367" s="4"/>
      <c r="J367" s="4">
        <v>69.95</v>
      </c>
      <c r="K367" s="4">
        <v>69.95</v>
      </c>
      <c r="L367" s="4"/>
      <c r="M367" s="4"/>
      <c r="N367" s="4"/>
      <c r="O367" s="4"/>
      <c r="P367" s="4"/>
      <c r="Q367" s="4"/>
      <c r="R367" s="4"/>
      <c r="S367" s="4"/>
    </row>
    <row r="368" spans="1:19" x14ac:dyDescent="0.25">
      <c r="A368" t="s">
        <v>784</v>
      </c>
      <c r="B368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1981 Didier Pironi - Ferrari 126CK Turbo Transport-Version</v>
      </c>
      <c r="C368">
        <f>COUNTIF(Wishlist!A:A,Table1[[#This Row],[Artículo]])</f>
        <v>0</v>
      </c>
      <c r="D368" t="str">
        <f>_xlfn.XLOOKUP(Table1[[#This Row],[Artículo]],Campeones!A:A,Campeones!B:B,"")</f>
        <v/>
      </c>
      <c r="E368" s="4">
        <v>26.96</v>
      </c>
      <c r="F368" s="4">
        <v>26.96</v>
      </c>
      <c r="G368" s="4">
        <v>26.96</v>
      </c>
      <c r="H368" s="4">
        <v>26.96</v>
      </c>
      <c r="I368" s="4">
        <v>26.96</v>
      </c>
      <c r="J368" s="4">
        <v>26.96</v>
      </c>
      <c r="K368" s="4"/>
      <c r="L368" s="4"/>
      <c r="M368" s="4"/>
      <c r="N368" s="4"/>
      <c r="O368" s="4"/>
      <c r="P368" s="4"/>
      <c r="Q368" s="4"/>
      <c r="R368" s="4"/>
      <c r="S368" s="4"/>
    </row>
    <row r="369" spans="1:19" x14ac:dyDescent="0.25">
      <c r="A369" t="s">
        <v>798</v>
      </c>
      <c r="B369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1981 Gilles Villeneuve - Ferrari 126CK Turbo</v>
      </c>
      <c r="C369">
        <f>COUNTIF(Wishlist!A:A,Table1[[#This Row],[Artículo]])</f>
        <v>0</v>
      </c>
      <c r="D369" t="str">
        <f>_xlfn.XLOOKUP(Table1[[#This Row],[Artículo]],Campeones!A:A,Campeones!B:B,"")</f>
        <v/>
      </c>
      <c r="E369" s="4">
        <v>35.950000000000003</v>
      </c>
      <c r="F369" s="4">
        <v>35.950000000000003</v>
      </c>
      <c r="G369" s="4">
        <v>35.950000000000003</v>
      </c>
      <c r="H369" s="4">
        <v>35.950000000000003</v>
      </c>
      <c r="I369" s="4">
        <v>35.950000000000003</v>
      </c>
      <c r="J369" s="4">
        <v>35.950000000000003</v>
      </c>
      <c r="K369" s="4">
        <v>35.950000000000003</v>
      </c>
      <c r="L369" s="4"/>
      <c r="M369" s="4"/>
      <c r="N369" s="4"/>
      <c r="O369" s="4"/>
      <c r="P369" s="4"/>
      <c r="Q369" s="4"/>
      <c r="R369" s="4"/>
      <c r="S369" s="4"/>
    </row>
    <row r="370" spans="1:19" x14ac:dyDescent="0.25">
      <c r="A370" t="s">
        <v>900</v>
      </c>
      <c r="B370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1984 Alain Prost - McLaren MP4/2</v>
      </c>
      <c r="C370">
        <f>COUNTIF(Wishlist!A:A,Table1[[#This Row],[Artículo]])</f>
        <v>0</v>
      </c>
      <c r="D370" t="str">
        <f>_xlfn.XLOOKUP(Table1[[#This Row],[Artículo]],Campeones!A:A,Campeones!B:B,"")</f>
        <v/>
      </c>
      <c r="E370" s="4">
        <v>89.95</v>
      </c>
      <c r="F370" s="4">
        <v>89.95</v>
      </c>
      <c r="G370" s="4">
        <v>89.95</v>
      </c>
      <c r="H370" s="4">
        <v>89.95</v>
      </c>
      <c r="I370" s="4">
        <v>89.95</v>
      </c>
      <c r="J370" s="4">
        <v>89.95</v>
      </c>
      <c r="K370" s="4">
        <v>89.95</v>
      </c>
      <c r="L370" s="4"/>
      <c r="M370" s="4"/>
      <c r="N370" s="4"/>
      <c r="O370" s="4"/>
      <c r="P370" s="4"/>
      <c r="Q370" s="4"/>
      <c r="R370" s="4"/>
      <c r="S370" s="4"/>
    </row>
    <row r="371" spans="1:19" x14ac:dyDescent="0.25">
      <c r="A371" t="s">
        <v>1694</v>
      </c>
      <c r="B371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1992 Ukyō Katayama - Venturi Larrousse LC92</v>
      </c>
      <c r="C371">
        <f>COUNTIF(Wishlist!A:A,Table1[[#This Row],[Artículo]])</f>
        <v>0</v>
      </c>
      <c r="D371" t="str">
        <f>_xlfn.XLOOKUP(Table1[[#This Row],[Artículo]],Campeones!A:A,Campeones!B:B,"")</f>
        <v/>
      </c>
      <c r="E371" s="4"/>
      <c r="F371" s="4"/>
      <c r="G371" s="4"/>
      <c r="H371" s="4"/>
      <c r="I371" s="4"/>
      <c r="J371" s="4">
        <v>69.95</v>
      </c>
      <c r="K371" s="4">
        <v>69.95</v>
      </c>
      <c r="L371" s="4"/>
      <c r="M371" s="4"/>
      <c r="N371" s="4"/>
      <c r="O371" s="4"/>
      <c r="P371" s="4"/>
      <c r="Q371" s="4"/>
      <c r="R371" s="4"/>
      <c r="S371" s="4"/>
    </row>
    <row r="372" spans="1:19" x14ac:dyDescent="0.25">
      <c r="A372" t="s">
        <v>1163</v>
      </c>
      <c r="B372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 xml:space="preserve">2004 Felipe Massa - Sauber C23 </v>
      </c>
      <c r="C372">
        <f>COUNTIF(Wishlist!A:A,Table1[[#This Row],[Artículo]])</f>
        <v>0</v>
      </c>
      <c r="D372" t="str">
        <f>_xlfn.XLOOKUP(Table1[[#This Row],[Artículo]],Campeones!A:A,Campeones!B:B,"")</f>
        <v/>
      </c>
      <c r="E372" s="4">
        <v>13.45</v>
      </c>
      <c r="F372" s="4">
        <v>13.45</v>
      </c>
      <c r="G372" s="4">
        <v>13.45</v>
      </c>
      <c r="H372" s="4">
        <v>13.45</v>
      </c>
      <c r="I372" s="4">
        <v>13.45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spans="1:19" x14ac:dyDescent="0.25">
      <c r="A373" t="s">
        <v>1699</v>
      </c>
      <c r="B373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2017 Sacha Fenestraz - Dallara F3</v>
      </c>
      <c r="C373">
        <f>COUNTIF(Wishlist!A:A,Table1[[#This Row],[Artículo]])</f>
        <v>0</v>
      </c>
      <c r="D373" t="str">
        <f>_xlfn.XLOOKUP(Table1[[#This Row],[Artículo]],Campeones!A:A,Campeones!B:B,"")</f>
        <v/>
      </c>
      <c r="E373" s="4"/>
      <c r="F373" s="4"/>
      <c r="G373" s="4"/>
      <c r="H373" s="4"/>
      <c r="I373" s="4"/>
      <c r="J373" s="4">
        <v>74.95</v>
      </c>
      <c r="K373" s="4">
        <v>74.95</v>
      </c>
      <c r="L373" s="4"/>
      <c r="M373" s="4"/>
      <c r="N373" s="4"/>
      <c r="O373" s="4"/>
      <c r="P373" s="4"/>
      <c r="Q373" s="4"/>
      <c r="R373" s="4"/>
      <c r="S373" s="4"/>
    </row>
    <row r="374" spans="1:19" x14ac:dyDescent="0.25">
      <c r="A374" t="s">
        <v>1286</v>
      </c>
      <c r="B374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2018 Gary Paffett - Venturi VFE05</v>
      </c>
      <c r="C374">
        <f>COUNTIF(Wishlist!A:A,Table1[[#This Row],[Artículo]])</f>
        <v>0</v>
      </c>
      <c r="D374" t="str">
        <f>_xlfn.XLOOKUP(Table1[[#This Row],[Artículo]],Campeones!A:A,Campeones!B:B,"")</f>
        <v/>
      </c>
      <c r="E374" s="4">
        <v>26.95</v>
      </c>
      <c r="F374" s="4">
        <v>26.95</v>
      </c>
      <c r="G374" s="4">
        <v>26.95</v>
      </c>
      <c r="H374" s="4">
        <v>26.95</v>
      </c>
      <c r="I374" s="4">
        <v>26.95</v>
      </c>
      <c r="J374" s="4">
        <v>26.95</v>
      </c>
      <c r="K374" s="4"/>
      <c r="L374" s="4"/>
      <c r="M374" s="4"/>
      <c r="N374" s="4"/>
      <c r="O374" s="4"/>
      <c r="P374" s="4"/>
      <c r="Q374" s="4"/>
      <c r="R374" s="4"/>
      <c r="S374" s="4"/>
    </row>
    <row r="375" spans="1:19" x14ac:dyDescent="0.25">
      <c r="A375" t="s">
        <v>1482</v>
      </c>
      <c r="B375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2020 Daniel Ricciardo - Renault R.S.20</v>
      </c>
      <c r="C375">
        <f>COUNTIF(Wishlist!A:A,Table1[[#This Row],[Artículo]])</f>
        <v>0</v>
      </c>
      <c r="D375" t="str">
        <f>_xlfn.XLOOKUP(Table1[[#This Row],[Artículo]],Campeones!A:A,Campeones!B:B,"")</f>
        <v/>
      </c>
      <c r="E375" s="4">
        <v>89.96</v>
      </c>
      <c r="F375" s="4">
        <v>89.96</v>
      </c>
      <c r="G375" s="4">
        <v>89.96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spans="1:19" x14ac:dyDescent="0.25">
      <c r="A376" t="s">
        <v>1550</v>
      </c>
      <c r="B376" s="2" t="str">
        <f>HYPERLINK(_xlfn.XLOOKUP(Table1[[#This Row],[Artículo]],Todos!G:G,Todos!L:L,""),_xlfn.XLOOKUP(Table1[[#This Row],[Artículo]],Todos!G:G,Todos!A:A,0)&amp;" "&amp;_xlfn.XLOOKUP(Table1[[#This Row],[Artículo]],Todos!G:G,Todos!B:B,0)&amp;" - "&amp;_xlfn.XLOOKUP(Table1[[#This Row],[Artículo]],Todos!G:G,Todos!D:D,0))</f>
        <v>2021 Lewis Hamilton - Mercedes-AMG F1 W12 E Performance</v>
      </c>
      <c r="C376">
        <f>COUNTIF(Wishlist!A:A,Table1[[#This Row],[Artículo]])</f>
        <v>1</v>
      </c>
      <c r="D376" t="str">
        <f>_xlfn.XLOOKUP(Table1[[#This Row],[Artículo]],Campeones!A:A,Campeones!B:B,"")</f>
        <v/>
      </c>
      <c r="E376" s="4">
        <v>11.65</v>
      </c>
      <c r="F376" s="4">
        <v>11.65</v>
      </c>
      <c r="G376" s="4">
        <v>11.65</v>
      </c>
      <c r="H376" s="4">
        <v>11.65</v>
      </c>
      <c r="I376" s="4">
        <v>11.65</v>
      </c>
      <c r="J376" s="4">
        <v>11.65</v>
      </c>
      <c r="K376" s="4"/>
      <c r="L376" s="4"/>
      <c r="M376" s="4"/>
      <c r="N376" s="4"/>
      <c r="O376" s="4"/>
      <c r="P376" s="4"/>
      <c r="Q376" s="4"/>
      <c r="R376" s="4"/>
      <c r="S376" s="4"/>
    </row>
  </sheetData>
  <conditionalFormatting sqref="F2:ZZ376">
    <cfRule type="expression" dxfId="21" priority="53">
      <formula>OR(E2&gt;F2,E2=0)</formula>
    </cfRule>
    <cfRule type="expression" dxfId="20" priority="54">
      <formula>AND(E2&lt;F2,E2&gt;0)</formula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82"/>
  <sheetViews>
    <sheetView topLeftCell="A46" workbookViewId="0">
      <selection activeCell="A57" sqref="A57"/>
    </sheetView>
  </sheetViews>
  <sheetFormatPr defaultRowHeight="15" x14ac:dyDescent="0.25"/>
  <cols>
    <col min="1" max="1" width="99.7109375" style="9" bestFit="1" customWidth="1"/>
  </cols>
  <sheetData>
    <row r="1" spans="1:1" x14ac:dyDescent="0.25">
      <c r="A1" s="8">
        <v>44828.584658020831</v>
      </c>
    </row>
    <row r="2" spans="1:1" x14ac:dyDescent="0.25">
      <c r="A2" t="s">
        <v>1759</v>
      </c>
    </row>
    <row r="3" spans="1:1" x14ac:dyDescent="0.25">
      <c r="A3" t="s">
        <v>1760</v>
      </c>
    </row>
    <row r="4" spans="1:1" x14ac:dyDescent="0.25">
      <c r="A4" t="s">
        <v>1761</v>
      </c>
    </row>
    <row r="5" spans="1:1" x14ac:dyDescent="0.25">
      <c r="A5" s="8">
        <v>44830.003659664348</v>
      </c>
    </row>
    <row r="6" spans="1:1" x14ac:dyDescent="0.25">
      <c r="A6" t="s">
        <v>1762</v>
      </c>
    </row>
    <row r="7" spans="1:1" x14ac:dyDescent="0.25">
      <c r="A7" t="s">
        <v>1763</v>
      </c>
    </row>
    <row r="8" spans="1:1" x14ac:dyDescent="0.25">
      <c r="A8" t="s">
        <v>1760</v>
      </c>
    </row>
    <row r="9" spans="1:1" x14ac:dyDescent="0.25">
      <c r="A9" t="s">
        <v>1764</v>
      </c>
    </row>
    <row r="10" spans="1:1" x14ac:dyDescent="0.25">
      <c r="A10" s="8">
        <v>44830.674411886583</v>
      </c>
    </row>
    <row r="11" spans="1:1" x14ac:dyDescent="0.25">
      <c r="A11" t="s">
        <v>1765</v>
      </c>
    </row>
    <row r="12" spans="1:1" x14ac:dyDescent="0.25">
      <c r="A12" t="s">
        <v>1766</v>
      </c>
    </row>
    <row r="13" spans="1:1" x14ac:dyDescent="0.25">
      <c r="A13" t="s">
        <v>1767</v>
      </c>
    </row>
    <row r="14" spans="1:1" x14ac:dyDescent="0.25">
      <c r="A14" t="s">
        <v>1768</v>
      </c>
    </row>
    <row r="15" spans="1:1" x14ac:dyDescent="0.25">
      <c r="A15" t="s">
        <v>1769</v>
      </c>
    </row>
    <row r="16" spans="1:1" x14ac:dyDescent="0.25">
      <c r="A16" t="s">
        <v>1759</v>
      </c>
    </row>
    <row r="17" spans="1:1" x14ac:dyDescent="0.25">
      <c r="A17" t="s">
        <v>1760</v>
      </c>
    </row>
    <row r="18" spans="1:1" x14ac:dyDescent="0.25">
      <c r="A18" t="s">
        <v>1770</v>
      </c>
    </row>
    <row r="19" spans="1:1" x14ac:dyDescent="0.25">
      <c r="A19" s="8">
        <v>44831.718613622688</v>
      </c>
    </row>
    <row r="20" spans="1:1" x14ac:dyDescent="0.25">
      <c r="A20" t="s">
        <v>1760</v>
      </c>
    </row>
    <row r="21" spans="1:1" x14ac:dyDescent="0.25">
      <c r="A21" t="s">
        <v>1771</v>
      </c>
    </row>
    <row r="22" spans="1:1" x14ac:dyDescent="0.25">
      <c r="A22" s="8">
        <v>44832.808446354167</v>
      </c>
    </row>
    <row r="23" spans="1:1" x14ac:dyDescent="0.25">
      <c r="A23" t="s">
        <v>1772</v>
      </c>
    </row>
    <row r="24" spans="1:1" x14ac:dyDescent="0.25">
      <c r="A24" t="s">
        <v>1773</v>
      </c>
    </row>
    <row r="25" spans="1:1" x14ac:dyDescent="0.25">
      <c r="A25" t="s">
        <v>1774</v>
      </c>
    </row>
    <row r="26" spans="1:1" x14ac:dyDescent="0.25">
      <c r="A26" t="s">
        <v>1775</v>
      </c>
    </row>
    <row r="27" spans="1:1" x14ac:dyDescent="0.25">
      <c r="A27" t="s">
        <v>1776</v>
      </c>
    </row>
    <row r="28" spans="1:1" x14ac:dyDescent="0.25">
      <c r="A28" t="s">
        <v>1777</v>
      </c>
    </row>
    <row r="29" spans="1:1" x14ac:dyDescent="0.25">
      <c r="A29" t="s">
        <v>1778</v>
      </c>
    </row>
    <row r="30" spans="1:1" x14ac:dyDescent="0.25">
      <c r="A30" s="8">
        <v>44833.936094305558</v>
      </c>
    </row>
    <row r="31" spans="1:1" x14ac:dyDescent="0.25">
      <c r="A31" t="s">
        <v>1760</v>
      </c>
    </row>
    <row r="32" spans="1:1" x14ac:dyDescent="0.25">
      <c r="A32" t="s">
        <v>1779</v>
      </c>
    </row>
    <row r="33" spans="1:1" x14ac:dyDescent="0.25">
      <c r="A33" t="s">
        <v>1780</v>
      </c>
    </row>
    <row r="34" spans="1:1" x14ac:dyDescent="0.25">
      <c r="A34" t="s">
        <v>1781</v>
      </c>
    </row>
    <row r="35" spans="1:1" x14ac:dyDescent="0.25">
      <c r="A35" s="8">
        <v>44835.930635625002</v>
      </c>
    </row>
    <row r="36" spans="1:1" x14ac:dyDescent="0.25">
      <c r="A36" t="s">
        <v>1760</v>
      </c>
    </row>
    <row r="37" spans="1:1" x14ac:dyDescent="0.25">
      <c r="A37" t="s">
        <v>1782</v>
      </c>
    </row>
    <row r="38" spans="1:1" x14ac:dyDescent="0.25">
      <c r="A38" t="s">
        <v>1780</v>
      </c>
    </row>
    <row r="39" spans="1:1" x14ac:dyDescent="0.25">
      <c r="A39" t="s">
        <v>1783</v>
      </c>
    </row>
    <row r="40" spans="1:1" x14ac:dyDescent="0.25">
      <c r="A40" s="8">
        <v>44836.875190023151</v>
      </c>
    </row>
    <row r="41" spans="1:1" x14ac:dyDescent="0.25">
      <c r="A41" t="s">
        <v>1760</v>
      </c>
    </row>
    <row r="42" spans="1:1" x14ac:dyDescent="0.25">
      <c r="A42" t="s">
        <v>1784</v>
      </c>
    </row>
    <row r="43" spans="1:1" x14ac:dyDescent="0.25">
      <c r="A43" t="s">
        <v>1780</v>
      </c>
    </row>
    <row r="44" spans="1:1" x14ac:dyDescent="0.25">
      <c r="A44" t="s">
        <v>1785</v>
      </c>
    </row>
    <row r="45" spans="1:1" x14ac:dyDescent="0.25">
      <c r="A45" s="8">
        <v>44836.907626134263</v>
      </c>
    </row>
    <row r="46" spans="1:1" x14ac:dyDescent="0.25">
      <c r="A46" t="s">
        <v>1760</v>
      </c>
    </row>
    <row r="47" spans="1:1" x14ac:dyDescent="0.25">
      <c r="A47" t="s">
        <v>1786</v>
      </c>
    </row>
    <row r="48" spans="1:1" x14ac:dyDescent="0.25">
      <c r="A48" t="s">
        <v>1787</v>
      </c>
    </row>
    <row r="49" spans="1:1" x14ac:dyDescent="0.25">
      <c r="A49" t="s">
        <v>1788</v>
      </c>
    </row>
    <row r="50" spans="1:1" x14ac:dyDescent="0.25">
      <c r="A50" s="8">
        <v>44837.516105196759</v>
      </c>
    </row>
    <row r="51" spans="1:1" x14ac:dyDescent="0.25">
      <c r="A51" t="s">
        <v>1789</v>
      </c>
    </row>
    <row r="52" spans="1:1" x14ac:dyDescent="0.25">
      <c r="A52" t="s">
        <v>1760</v>
      </c>
    </row>
    <row r="53" spans="1:1" x14ac:dyDescent="0.25">
      <c r="A53" t="s">
        <v>1786</v>
      </c>
    </row>
    <row r="54" spans="1:1" x14ac:dyDescent="0.25">
      <c r="A54" t="s">
        <v>1787</v>
      </c>
    </row>
    <row r="55" spans="1:1" x14ac:dyDescent="0.25">
      <c r="A55" t="s">
        <v>1790</v>
      </c>
    </row>
    <row r="56" spans="1:1" x14ac:dyDescent="0.25">
      <c r="A56" s="8">
        <v>44838.519923125001</v>
      </c>
    </row>
    <row r="57" spans="1:1" x14ac:dyDescent="0.25">
      <c r="A57" t="s">
        <v>1791</v>
      </c>
    </row>
    <row r="58" spans="1:1" x14ac:dyDescent="0.25">
      <c r="A58" t="s">
        <v>1792</v>
      </c>
    </row>
    <row r="59" spans="1:1" x14ac:dyDescent="0.25">
      <c r="A59" t="s">
        <v>1793</v>
      </c>
    </row>
    <row r="60" spans="1:1" x14ac:dyDescent="0.25">
      <c r="A60" t="s">
        <v>1787</v>
      </c>
    </row>
    <row r="61" spans="1:1" x14ac:dyDescent="0.25">
      <c r="A61" t="s">
        <v>1794</v>
      </c>
    </row>
    <row r="62" spans="1:1" x14ac:dyDescent="0.25">
      <c r="A62" s="8">
        <v>44839.692757303237</v>
      </c>
    </row>
    <row r="63" spans="1:1" x14ac:dyDescent="0.25">
      <c r="A63" t="s">
        <v>1795</v>
      </c>
    </row>
    <row r="64" spans="1:1" x14ac:dyDescent="0.25">
      <c r="A64" t="s">
        <v>1796</v>
      </c>
    </row>
    <row r="65" spans="1:1" x14ac:dyDescent="0.25">
      <c r="A65" t="s">
        <v>1797</v>
      </c>
    </row>
    <row r="66" spans="1:1" x14ac:dyDescent="0.25">
      <c r="A66" t="s">
        <v>1798</v>
      </c>
    </row>
    <row r="67" spans="1:1" x14ac:dyDescent="0.25">
      <c r="A67" t="s">
        <v>1799</v>
      </c>
    </row>
    <row r="68" spans="1:1" x14ac:dyDescent="0.25">
      <c r="A68" t="s">
        <v>1800</v>
      </c>
    </row>
    <row r="69" spans="1:1" x14ac:dyDescent="0.25">
      <c r="A69" s="8">
        <v>44841.726486932872</v>
      </c>
    </row>
    <row r="70" spans="1:1" x14ac:dyDescent="0.25">
      <c r="A70" t="s">
        <v>1801</v>
      </c>
    </row>
    <row r="71" spans="1:1" x14ac:dyDescent="0.25">
      <c r="A71" t="s">
        <v>1802</v>
      </c>
    </row>
    <row r="72" spans="1:1" x14ac:dyDescent="0.25">
      <c r="A72" t="s">
        <v>1803</v>
      </c>
    </row>
    <row r="73" spans="1:1" x14ac:dyDescent="0.25">
      <c r="A73" t="s">
        <v>1792</v>
      </c>
    </row>
    <row r="74" spans="1:1" x14ac:dyDescent="0.25">
      <c r="A74" t="s">
        <v>1804</v>
      </c>
    </row>
    <row r="75" spans="1:1" x14ac:dyDescent="0.25">
      <c r="A75" t="s">
        <v>1799</v>
      </c>
    </row>
    <row r="76" spans="1:1" x14ac:dyDescent="0.25">
      <c r="A76" t="s">
        <v>1805</v>
      </c>
    </row>
    <row r="77" spans="1:1" x14ac:dyDescent="0.25">
      <c r="A77" s="10">
        <v>44843.019939380953</v>
      </c>
    </row>
    <row r="78" spans="1:1" x14ac:dyDescent="0.25">
      <c r="A78" t="s">
        <v>1806</v>
      </c>
    </row>
    <row r="79" spans="1:1" x14ac:dyDescent="0.25">
      <c r="A79" t="s">
        <v>1760</v>
      </c>
    </row>
    <row r="80" spans="1:1" x14ac:dyDescent="0.25">
      <c r="A80" t="s">
        <v>1804</v>
      </c>
    </row>
    <row r="81" spans="1:1" x14ac:dyDescent="0.25">
      <c r="A81" t="s">
        <v>1799</v>
      </c>
    </row>
    <row r="82" spans="1:1" x14ac:dyDescent="0.25">
      <c r="A82" t="s">
        <v>1807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workbookViewId="0">
      <selection activeCell="F17" sqref="F17"/>
    </sheetView>
  </sheetViews>
  <sheetFormatPr defaultRowHeight="15" x14ac:dyDescent="0.25"/>
  <cols>
    <col min="1" max="1" width="11.42578125" style="9" bestFit="1" customWidth="1"/>
    <col min="2" max="2" width="13.5703125" style="9" bestFit="1" customWidth="1"/>
    <col min="3" max="3" width="19.42578125" style="9" bestFit="1" customWidth="1"/>
    <col min="4" max="4" width="33.42578125" style="9" bestFit="1" customWidth="1"/>
    <col min="5" max="5" width="32.140625" style="9" bestFit="1" customWidth="1"/>
    <col min="6" max="8" width="13.5703125" style="9" bestFit="1" customWidth="1"/>
    <col min="9" max="9" width="14.5703125" style="9" bestFit="1" customWidth="1"/>
    <col min="10" max="10" width="13.5703125" style="9" bestFit="1" customWidth="1"/>
  </cols>
  <sheetData>
    <row r="1" spans="1:10" x14ac:dyDescent="0.25">
      <c r="A1" s="1" t="s">
        <v>1735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1736</v>
      </c>
      <c r="H1" s="1" t="s">
        <v>10</v>
      </c>
      <c r="I1" s="1" t="s">
        <v>1737</v>
      </c>
      <c r="J1" s="1" t="s">
        <v>8</v>
      </c>
    </row>
    <row r="2" spans="1:10" x14ac:dyDescent="0.25">
      <c r="A2" t="s">
        <v>313</v>
      </c>
      <c r="B2">
        <f>_xlfn.XLOOKUP($A2,Todos!$G:$G,Todos!A:A,"No disponible",0,1)</f>
        <v>1954</v>
      </c>
      <c r="C2" s="2" t="str">
        <f>HYPERLINK(_xlfn.XLOOKUP($A2,Todos!$G:$G,Todos!L:L,"No disponible",0),_xlfn.XLOOKUP($A2,Todos!$G:$G,Todos!B:B,"No disponible",0))</f>
        <v>Juan Manuel Fangio</v>
      </c>
      <c r="D2" t="str">
        <f>_xlfn.XLOOKUP($A2,Todos!$G:$G,Todos!C:C,"No disponible",0)</f>
        <v>Mercedes-Benz</v>
      </c>
      <c r="E2" t="str">
        <f>_xlfn.XLOOKUP($A2,Todos!$G:$G,Todos!D:D,"No disponible",0)</f>
        <v>Mercedes W196C</v>
      </c>
      <c r="F2" t="str">
        <f>_xlfn.XLOOKUP($A2,Todos!$G:$G,Todos!E:E,"No disponible",0)</f>
        <v>Formula 1</v>
      </c>
      <c r="G2" t="str">
        <f>_xlfn.XLOOKUP($A2,Todos!$G:$G,Todos!J:J,"No disponible",0)</f>
        <v>Brumm</v>
      </c>
      <c r="H2" t="str">
        <f>_xlfn.XLOOKUP($A2,Todos!$G:$G,Todos!K:K,"No disponible",0)</f>
        <v>1:43</v>
      </c>
      <c r="I2">
        <f>_xlfn.XLOOKUP($A2,Todos!$G:$G,Todos!H:H,"No disponible",0)</f>
        <v>31.46</v>
      </c>
      <c r="J2" t="str">
        <f>_xlfn.XLOOKUP($A2,Todos!$G:$G,Todos!I:I,"No disponible",0)</f>
        <v>eur</v>
      </c>
    </row>
    <row r="3" spans="1:10" x14ac:dyDescent="0.25">
      <c r="A3" t="s">
        <v>310</v>
      </c>
      <c r="B3">
        <f>_xlfn.XLOOKUP($A3,Todos!$G:$G,Todos!A:A,"No disponible",0,1)</f>
        <v>1954</v>
      </c>
      <c r="C3" s="2" t="str">
        <f>HYPERLINK(_xlfn.XLOOKUP($A3,Todos!$G:$G,Todos!L:L,"No disponible",0),_xlfn.XLOOKUP($A3,Todos!$G:$G,Todos!B:B,"No disponible",0))</f>
        <v>Juan Manuel Fangio</v>
      </c>
      <c r="D3" t="str">
        <f>_xlfn.XLOOKUP($A3,Todos!$G:$G,Todos!C:C,"No disponible",0)</f>
        <v>Mercedes-Benz</v>
      </c>
      <c r="E3" t="str">
        <f>_xlfn.XLOOKUP($A3,Todos!$G:$G,Todos!D:D,"No disponible",0)</f>
        <v>Mercedes-Benz W196C</v>
      </c>
      <c r="F3" t="str">
        <f>_xlfn.XLOOKUP($A3,Todos!$G:$G,Todos!E:E,"No disponible",0)</f>
        <v>Formula 1</v>
      </c>
      <c r="G3" t="str">
        <f>_xlfn.XLOOKUP($A3,Todos!$G:$G,Todos!J:J,"No disponible",0)</f>
        <v>Brumm</v>
      </c>
      <c r="H3" t="str">
        <f>_xlfn.XLOOKUP($A3,Todos!$G:$G,Todos!K:K,"No disponible",0)</f>
        <v>1:43</v>
      </c>
      <c r="I3">
        <f>_xlfn.XLOOKUP($A3,Todos!$G:$G,Todos!H:H,"No disponible",0)</f>
        <v>31.46</v>
      </c>
      <c r="J3" t="str">
        <f>_xlfn.XLOOKUP($A3,Todos!$G:$G,Todos!I:I,"No disponible",0)</f>
        <v>eur</v>
      </c>
    </row>
    <row r="4" spans="1:10" x14ac:dyDescent="0.25">
      <c r="A4" t="s">
        <v>318</v>
      </c>
      <c r="B4">
        <f>_xlfn.XLOOKUP($A4,Todos!$G:$G,Todos!A:A,"No disponible",0,1)</f>
        <v>1955</v>
      </c>
      <c r="C4" s="2" t="str">
        <f>HYPERLINK(_xlfn.XLOOKUP($A4,Todos!$G:$G,Todos!L:L,"No disponible",0),_xlfn.XLOOKUP($A4,Todos!$G:$G,Todos!B:B,"No disponible",0))</f>
        <v>Juan Manuel Fangio</v>
      </c>
      <c r="D4" t="str">
        <f>_xlfn.XLOOKUP($A4,Todos!$G:$G,Todos!C:C,"No disponible",0)</f>
        <v>Mercedes-Benz Rennsportabteilung</v>
      </c>
      <c r="E4" t="str">
        <f>_xlfn.XLOOKUP($A4,Todos!$G:$G,Todos!D:D,"No disponible",0)</f>
        <v>Mercedes-Benz 300 SLR</v>
      </c>
      <c r="F4">
        <f>_xlfn.XLOOKUP($A4,Todos!$G:$G,Todos!E:E,"No disponible",0)</f>
        <v>0</v>
      </c>
      <c r="G4" t="str">
        <f>_xlfn.XLOOKUP($A4,Todos!$G:$G,Todos!J:J,"No disponible",0)</f>
        <v>Spark</v>
      </c>
      <c r="H4" t="str">
        <f>_xlfn.XLOOKUP($A4,Todos!$G:$G,Todos!K:K,"No disponible",0)</f>
        <v>1:43</v>
      </c>
      <c r="I4">
        <f>_xlfn.XLOOKUP($A4,Todos!$G:$G,Todos!H:H,"No disponible",0)</f>
        <v>69.95</v>
      </c>
      <c r="J4" t="str">
        <f>_xlfn.XLOOKUP($A4,Todos!$G:$G,Todos!I:I,"No disponible",0)</f>
        <v>eur</v>
      </c>
    </row>
    <row r="5" spans="1:10" x14ac:dyDescent="0.25">
      <c r="A5" t="s">
        <v>460</v>
      </c>
      <c r="B5">
        <f>_xlfn.XLOOKUP($A5,Todos!$G:$G,Todos!A:A,"No disponible",0,1)</f>
        <v>1967</v>
      </c>
      <c r="C5" s="2" t="str">
        <f>HYPERLINK(_xlfn.XLOOKUP($A5,Todos!$G:$G,Todos!L:L,"No disponible",0),_xlfn.XLOOKUP($A5,Todos!$G:$G,Todos!B:B,"No disponible",0))</f>
        <v>Denis Hulme</v>
      </c>
      <c r="D5" t="str">
        <f>_xlfn.XLOOKUP($A5,Todos!$G:$G,Todos!C:C,"No disponible",0)</f>
        <v>Brabham-Repco</v>
      </c>
      <c r="E5" t="str">
        <f>_xlfn.XLOOKUP($A5,Todos!$G:$G,Todos!D:D,"No disponible",0)</f>
        <v>Brabham BT24</v>
      </c>
      <c r="F5" t="str">
        <f>_xlfn.XLOOKUP($A5,Todos!$G:$G,Todos!E:E,"No disponible",0)</f>
        <v>Formula 1</v>
      </c>
      <c r="G5" t="str">
        <f>_xlfn.XLOOKUP($A5,Todos!$G:$G,Todos!J:J,"No disponible",0)</f>
        <v>Altaya</v>
      </c>
      <c r="H5" t="str">
        <f>_xlfn.XLOOKUP($A5,Todos!$G:$G,Todos!K:K,"No disponible",0)</f>
        <v>1:43</v>
      </c>
      <c r="I5">
        <f>_xlfn.XLOOKUP($A5,Todos!$G:$G,Todos!H:H,"No disponible",0)</f>
        <v>17.96</v>
      </c>
      <c r="J5" t="str">
        <f>_xlfn.XLOOKUP($A5,Todos!$G:$G,Todos!I:I,"No disponible",0)</f>
        <v>eur</v>
      </c>
    </row>
    <row r="6" spans="1:10" x14ac:dyDescent="0.25">
      <c r="A6" t="s">
        <v>480</v>
      </c>
      <c r="B6">
        <f>_xlfn.XLOOKUP($A6,Todos!$G:$G,Todos!A:A,"No disponible",0,1)</f>
        <v>1968</v>
      </c>
      <c r="C6" s="2" t="str">
        <f>HYPERLINK(_xlfn.XLOOKUP($A6,Todos!$G:$G,Todos!L:L,"No disponible",0),_xlfn.XLOOKUP($A6,Todos!$G:$G,Todos!B:B,"No disponible",0))</f>
        <v>Graham Hill</v>
      </c>
      <c r="D6" t="str">
        <f>_xlfn.XLOOKUP($A6,Todos!$G:$G,Todos!C:C,"No disponible",0)</f>
        <v>Gold Leaf Team Lotus</v>
      </c>
      <c r="E6" t="str">
        <f>_xlfn.XLOOKUP($A6,Todos!$G:$G,Todos!D:D,"No disponible",0)</f>
        <v>Lotus 49B</v>
      </c>
      <c r="F6" t="str">
        <f>_xlfn.XLOOKUP($A6,Todos!$G:$G,Todos!E:E,"No disponible",0)</f>
        <v>Formula 1</v>
      </c>
      <c r="G6" t="str">
        <f>_xlfn.XLOOKUP($A6,Todos!$G:$G,Todos!J:J,"No disponible",0)</f>
        <v>Altaya</v>
      </c>
      <c r="H6" t="str">
        <f>_xlfn.XLOOKUP($A6,Todos!$G:$G,Todos!K:K,"No disponible",0)</f>
        <v>1:43</v>
      </c>
      <c r="I6">
        <f>_xlfn.XLOOKUP($A6,Todos!$G:$G,Todos!H:H,"No disponible",0)</f>
        <v>17.96</v>
      </c>
      <c r="J6" t="str">
        <f>_xlfn.XLOOKUP($A6,Todos!$G:$G,Todos!I:I,"No disponible",0)</f>
        <v>eur</v>
      </c>
    </row>
    <row r="7" spans="1:10" x14ac:dyDescent="0.25">
      <c r="A7" t="s">
        <v>498</v>
      </c>
      <c r="B7">
        <f>_xlfn.XLOOKUP($A7,Todos!$G:$G,Todos!A:A,"No disponible",0,1)</f>
        <v>1969</v>
      </c>
      <c r="C7" s="2" t="str">
        <f>HYPERLINK(_xlfn.XLOOKUP($A7,Todos!$G:$G,Todos!L:L,"No disponible",0),_xlfn.XLOOKUP($A7,Todos!$G:$G,Todos!B:B,"No disponible",0))</f>
        <v>Jackie Stewart</v>
      </c>
      <c r="D7" t="str">
        <f>_xlfn.XLOOKUP($A7,Todos!$G:$G,Todos!C:C,"No disponible",0)</f>
        <v>Matra International (Tyrrell)</v>
      </c>
      <c r="E7" t="str">
        <f>_xlfn.XLOOKUP($A7,Todos!$G:$G,Todos!D:D,"No disponible",0)</f>
        <v>Matra MS10</v>
      </c>
      <c r="F7" t="str">
        <f>_xlfn.XLOOKUP($A7,Todos!$G:$G,Todos!E:E,"No disponible",0)</f>
        <v>Formula 1</v>
      </c>
      <c r="G7" t="str">
        <f>_xlfn.XLOOKUP($A7,Todos!$G:$G,Todos!J:J,"No disponible",0)</f>
        <v>Altaya</v>
      </c>
      <c r="H7" t="str">
        <f>_xlfn.XLOOKUP($A7,Todos!$G:$G,Todos!K:K,"No disponible",0)</f>
        <v>1:43</v>
      </c>
      <c r="I7">
        <f>_xlfn.XLOOKUP($A7,Todos!$G:$G,Todos!H:H,"No disponible",0)</f>
        <v>17.96</v>
      </c>
      <c r="J7" t="str">
        <f>_xlfn.XLOOKUP($A7,Todos!$G:$G,Todos!I:I,"No disponible",0)</f>
        <v>eur</v>
      </c>
    </row>
    <row r="8" spans="1:10" x14ac:dyDescent="0.25">
      <c r="A8" t="s">
        <v>507</v>
      </c>
      <c r="B8">
        <f>_xlfn.XLOOKUP($A8,Todos!$G:$G,Todos!A:A,"No disponible",0,1)</f>
        <v>1970</v>
      </c>
      <c r="C8" s="2" t="str">
        <f>HYPERLINK(_xlfn.XLOOKUP($A8,Todos!$G:$G,Todos!L:L,"No disponible",0),_xlfn.XLOOKUP($A8,Todos!$G:$G,Todos!B:B,"No disponible",0))</f>
        <v>Jochen Rindt</v>
      </c>
      <c r="D8" t="str">
        <f>_xlfn.XLOOKUP($A8,Todos!$G:$G,Todos!C:C,"No disponible",0)</f>
        <v>Gold Leaf Team Lotus</v>
      </c>
      <c r="E8" t="str">
        <f>_xlfn.XLOOKUP($A8,Todos!$G:$G,Todos!D:D,"No disponible",0)</f>
        <v>Lotus 72C</v>
      </c>
      <c r="F8" t="str">
        <f>_xlfn.XLOOKUP($A8,Todos!$G:$G,Todos!E:E,"No disponible",0)</f>
        <v>Formula 1</v>
      </c>
      <c r="G8" t="str">
        <f>_xlfn.XLOOKUP($A8,Todos!$G:$G,Todos!J:J,"No disponible",0)</f>
        <v>Altaya</v>
      </c>
      <c r="H8" t="str">
        <f>_xlfn.XLOOKUP($A8,Todos!$G:$G,Todos!K:K,"No disponible",0)</f>
        <v>1:43</v>
      </c>
      <c r="I8">
        <f>_xlfn.XLOOKUP($A8,Todos!$G:$G,Todos!H:H,"No disponible",0)</f>
        <v>17.96</v>
      </c>
      <c r="J8" t="str">
        <f>_xlfn.XLOOKUP($A8,Todos!$G:$G,Todos!I:I,"No disponible",0)</f>
        <v>eur</v>
      </c>
    </row>
    <row r="9" spans="1:10" x14ac:dyDescent="0.25">
      <c r="A9" t="s">
        <v>579</v>
      </c>
      <c r="B9">
        <f>_xlfn.XLOOKUP($A9,Todos!$G:$G,Todos!A:A,"No disponible",0,1)</f>
        <v>1973</v>
      </c>
      <c r="C9" s="2" t="str">
        <f>HYPERLINK(_xlfn.XLOOKUP($A9,Todos!$G:$G,Todos!L:L,"No disponible",0),_xlfn.XLOOKUP($A9,Todos!$G:$G,Todos!B:B,"No disponible",0))</f>
        <v>Jackie Stewart</v>
      </c>
      <c r="D9" t="str">
        <f>_xlfn.XLOOKUP($A9,Todos!$G:$G,Todos!C:C,"No disponible",0)</f>
        <v>Elf Team Tyrrell</v>
      </c>
      <c r="E9" t="str">
        <f>_xlfn.XLOOKUP($A9,Todos!$G:$G,Todos!D:D,"No disponible",0)</f>
        <v>Tyrrell 006</v>
      </c>
      <c r="F9" t="str">
        <f>_xlfn.XLOOKUP($A9,Todos!$G:$G,Todos!E:E,"No disponible",0)</f>
        <v>Formula 1</v>
      </c>
      <c r="G9" t="str">
        <f>_xlfn.XLOOKUP($A9,Todos!$G:$G,Todos!J:J,"No disponible",0)</f>
        <v>Altaya</v>
      </c>
      <c r="H9" t="str">
        <f>_xlfn.XLOOKUP($A9,Todos!$G:$G,Todos!K:K,"No disponible",0)</f>
        <v>1:43</v>
      </c>
      <c r="I9">
        <f>_xlfn.XLOOKUP($A9,Todos!$G:$G,Todos!H:H,"No disponible",0)</f>
        <v>17.96</v>
      </c>
      <c r="J9" t="str">
        <f>_xlfn.XLOOKUP($A9,Todos!$G:$G,Todos!I:I,"No disponible",0)</f>
        <v>eur</v>
      </c>
    </row>
    <row r="10" spans="1:10" x14ac:dyDescent="0.25">
      <c r="A10" t="s">
        <v>587</v>
      </c>
      <c r="B10">
        <f>_xlfn.XLOOKUP($A10,Todos!$G:$G,Todos!A:A,"No disponible",0,1)</f>
        <v>1974</v>
      </c>
      <c r="C10" s="2" t="str">
        <f>HYPERLINK(_xlfn.XLOOKUP($A10,Todos!$G:$G,Todos!L:L,"No disponible",0),_xlfn.XLOOKUP($A10,Todos!$G:$G,Todos!B:B,"No disponible",0))</f>
        <v>Emerson Fittipaldi</v>
      </c>
      <c r="D10" t="str">
        <f>_xlfn.XLOOKUP($A10,Todos!$G:$G,Todos!C:C,"No disponible",0)</f>
        <v>McLaren F1 Team</v>
      </c>
      <c r="E10" t="str">
        <f>_xlfn.XLOOKUP($A10,Todos!$G:$G,Todos!D:D,"No disponible",0)</f>
        <v>McLaren M23</v>
      </c>
      <c r="F10" t="str">
        <f>_xlfn.XLOOKUP($A10,Todos!$G:$G,Todos!E:E,"No disponible",0)</f>
        <v>Formula 1</v>
      </c>
      <c r="G10" t="str">
        <f>_xlfn.XLOOKUP($A10,Todos!$G:$G,Todos!J:J,"No disponible",0)</f>
        <v>Altaya</v>
      </c>
      <c r="H10" t="str">
        <f>_xlfn.XLOOKUP($A10,Todos!$G:$G,Todos!K:K,"No disponible",0)</f>
        <v>1:43</v>
      </c>
      <c r="I10">
        <f>_xlfn.XLOOKUP($A10,Todos!$G:$G,Todos!H:H,"No disponible",0)</f>
        <v>8.9499999999999993</v>
      </c>
      <c r="J10" t="str">
        <f>_xlfn.XLOOKUP($A10,Todos!$G:$G,Todos!I:I,"No disponible",0)</f>
        <v>eur</v>
      </c>
    </row>
    <row r="11" spans="1:10" x14ac:dyDescent="0.25">
      <c r="A11" t="s">
        <v>763</v>
      </c>
      <c r="B11">
        <f>_xlfn.XLOOKUP($A11,Todos!$G:$G,Todos!A:A,"No disponible",0,1)</f>
        <v>1979</v>
      </c>
      <c r="C11" s="2" t="str">
        <f>HYPERLINK(_xlfn.XLOOKUP($A11,Todos!$G:$G,Todos!L:L,"No disponible",0),_xlfn.XLOOKUP($A11,Todos!$G:$G,Todos!B:B,"No disponible",0))</f>
        <v>Jody Scheckter</v>
      </c>
      <c r="D11" t="str">
        <f>_xlfn.XLOOKUP($A11,Todos!$G:$G,Todos!C:C,"No disponible",0)</f>
        <v>Scuderia Ferrari SpA SEFAC</v>
      </c>
      <c r="E11" t="str">
        <f>_xlfn.XLOOKUP($A11,Todos!$G:$G,Todos!D:D,"No disponible",0)</f>
        <v>Ferrari 312T3</v>
      </c>
      <c r="F11" t="str">
        <f>_xlfn.XLOOKUP($A11,Todos!$G:$G,Todos!E:E,"No disponible",0)</f>
        <v>Formula 1</v>
      </c>
      <c r="G11" t="str">
        <f>_xlfn.XLOOKUP($A11,Todos!$G:$G,Todos!J:J,"No disponible",0)</f>
        <v>Altaya</v>
      </c>
      <c r="H11" t="str">
        <f>_xlfn.XLOOKUP($A11,Todos!$G:$G,Todos!K:K,"No disponible",0)</f>
        <v>1:43</v>
      </c>
      <c r="I11">
        <f>_xlfn.XLOOKUP($A11,Todos!$G:$G,Todos!H:H,"No disponible",0)</f>
        <v>17.96</v>
      </c>
      <c r="J11" t="str">
        <f>_xlfn.XLOOKUP($A11,Todos!$G:$G,Todos!I:I,"No disponible",0)</f>
        <v>eur</v>
      </c>
    </row>
    <row r="12" spans="1:10" x14ac:dyDescent="0.25">
      <c r="A12" t="s">
        <v>904</v>
      </c>
      <c r="B12">
        <f>_xlfn.XLOOKUP($A12,Todos!$G:$G,Todos!A:A,"No disponible",0,1)</f>
        <v>1985</v>
      </c>
      <c r="C12" s="2" t="str">
        <f>HYPERLINK(_xlfn.XLOOKUP($A12,Todos!$G:$G,Todos!L:L,"No disponible",0),_xlfn.XLOOKUP($A12,Todos!$G:$G,Todos!B:B,"No disponible",0))</f>
        <v>Alain Prost</v>
      </c>
      <c r="D12" t="str">
        <f>_xlfn.XLOOKUP($A12,Todos!$G:$G,Todos!C:C,"No disponible",0)</f>
        <v>Marlboro McLaren International</v>
      </c>
      <c r="E12" t="str">
        <f>_xlfn.XLOOKUP($A12,Todos!$G:$G,Todos!D:D,"No disponible",0)</f>
        <v>McLaren MP4/2B</v>
      </c>
      <c r="F12" t="str">
        <f>_xlfn.XLOOKUP($A12,Todos!$G:$G,Todos!E:E,"No disponible",0)</f>
        <v>Formula 1</v>
      </c>
      <c r="G12" t="str">
        <f>_xlfn.XLOOKUP($A12,Todos!$G:$G,Todos!J:J,"No disponible",0)</f>
        <v>Altaya</v>
      </c>
      <c r="H12" t="str">
        <f>_xlfn.XLOOKUP($A12,Todos!$G:$G,Todos!K:K,"No disponible",0)</f>
        <v>1:43</v>
      </c>
      <c r="I12">
        <f>_xlfn.XLOOKUP($A12,Todos!$G:$G,Todos!H:H,"No disponible",0)</f>
        <v>17.96</v>
      </c>
      <c r="J12" t="str">
        <f>_xlfn.XLOOKUP($A12,Todos!$G:$G,Todos!I:I,"No disponible",0)</f>
        <v>eur</v>
      </c>
    </row>
    <row r="13" spans="1:10" x14ac:dyDescent="0.25">
      <c r="A13" t="s">
        <v>928</v>
      </c>
      <c r="B13">
        <f>_xlfn.XLOOKUP($A13,Todos!$G:$G,Todos!A:A,"No disponible",0,1)</f>
        <v>1987</v>
      </c>
      <c r="C13" s="2" t="str">
        <f>HYPERLINK(_xlfn.XLOOKUP($A13,Todos!$G:$G,Todos!L:L,"No disponible",0),_xlfn.XLOOKUP($A13,Todos!$G:$G,Todos!B:B,"No disponible",0))</f>
        <v>Nelson Piquet</v>
      </c>
      <c r="D13" t="str">
        <f>_xlfn.XLOOKUP($A13,Todos!$G:$G,Todos!C:C,"No disponible",0)</f>
        <v>Canon Williams Honda Team</v>
      </c>
      <c r="E13" t="str">
        <f>_xlfn.XLOOKUP($A13,Todos!$G:$G,Todos!D:D,"No disponible",0)</f>
        <v>Williams FW11B</v>
      </c>
      <c r="F13" t="str">
        <f>_xlfn.XLOOKUP($A13,Todos!$G:$G,Todos!E:E,"No disponible",0)</f>
        <v>Formula 1</v>
      </c>
      <c r="G13" t="str">
        <f>_xlfn.XLOOKUP($A13,Todos!$G:$G,Todos!J:J,"No disponible",0)</f>
        <v>Altaya</v>
      </c>
      <c r="H13" t="str">
        <f>_xlfn.XLOOKUP($A13,Todos!$G:$G,Todos!K:K,"No disponible",0)</f>
        <v>1:43</v>
      </c>
      <c r="I13">
        <f>_xlfn.XLOOKUP($A13,Todos!$G:$G,Todos!H:H,"No disponible",0)</f>
        <v>17.96</v>
      </c>
      <c r="J13" t="str">
        <f>_xlfn.XLOOKUP($A13,Todos!$G:$G,Todos!I:I,"No disponible",0)</f>
        <v>eur</v>
      </c>
    </row>
    <row r="14" spans="1:10" x14ac:dyDescent="0.25">
      <c r="A14" t="s">
        <v>931</v>
      </c>
      <c r="B14">
        <f>_xlfn.XLOOKUP($A14,Todos!$G:$G,Todos!A:A,"No disponible",0,1)</f>
        <v>1987</v>
      </c>
      <c r="C14" s="2" t="str">
        <f>HYPERLINK(_xlfn.XLOOKUP($A14,Todos!$G:$G,Todos!L:L,"No disponible",0),_xlfn.XLOOKUP($A14,Todos!$G:$G,Todos!B:B,"No disponible",0))</f>
        <v>Nelson Piquet</v>
      </c>
      <c r="D14" t="str">
        <f>_xlfn.XLOOKUP($A14,Todos!$G:$G,Todos!C:C,"No disponible",0)</f>
        <v>Canon Williams Honda Team</v>
      </c>
      <c r="E14" t="str">
        <f>_xlfn.XLOOKUP($A14,Todos!$G:$G,Todos!D:D,"No disponible",0)</f>
        <v>Williams FW11B</v>
      </c>
      <c r="F14" t="str">
        <f>_xlfn.XLOOKUP($A14,Todos!$G:$G,Todos!E:E,"No disponible",0)</f>
        <v>Formula 1</v>
      </c>
      <c r="G14" t="str">
        <f>_xlfn.XLOOKUP($A14,Todos!$G:$G,Todos!J:J,"No disponible",0)</f>
        <v>Altaya</v>
      </c>
      <c r="H14" t="str">
        <f>_xlfn.XLOOKUP($A14,Todos!$G:$G,Todos!K:K,"No disponible",0)</f>
        <v>1:43</v>
      </c>
      <c r="I14">
        <f>_xlfn.XLOOKUP($A14,Todos!$G:$G,Todos!H:H,"No disponible",0)</f>
        <v>17.96</v>
      </c>
      <c r="J14" t="str">
        <f>_xlfn.XLOOKUP($A14,Todos!$G:$G,Todos!I:I,"No disponible",0)</f>
        <v>eur</v>
      </c>
    </row>
    <row r="15" spans="1:10" x14ac:dyDescent="0.25">
      <c r="A15" t="s">
        <v>962</v>
      </c>
      <c r="B15">
        <f>_xlfn.XLOOKUP($A15,Todos!$G:$G,Todos!A:A,"No disponible",0,1)</f>
        <v>1989</v>
      </c>
      <c r="C15" s="2" t="str">
        <f>HYPERLINK(_xlfn.XLOOKUP($A15,Todos!$G:$G,Todos!L:L,"No disponible",0),_xlfn.XLOOKUP($A15,Todos!$G:$G,Todos!B:B,"No disponible",0))</f>
        <v>Alain Prost</v>
      </c>
      <c r="D15" t="str">
        <f>_xlfn.XLOOKUP($A15,Todos!$G:$G,Todos!C:C,"No disponible",0)</f>
        <v>Honda Marlboro McLaren</v>
      </c>
      <c r="E15" t="str">
        <f>_xlfn.XLOOKUP($A15,Todos!$G:$G,Todos!D:D,"No disponible",0)</f>
        <v>McLaren MP4/5</v>
      </c>
      <c r="F15" t="str">
        <f>_xlfn.XLOOKUP($A15,Todos!$G:$G,Todos!E:E,"No disponible",0)</f>
        <v>Formula 1</v>
      </c>
      <c r="G15" t="str">
        <f>_xlfn.XLOOKUP($A15,Todos!$G:$G,Todos!J:J,"No disponible",0)</f>
        <v>True Scale</v>
      </c>
      <c r="H15" t="str">
        <f>_xlfn.XLOOKUP($A15,Todos!$G:$G,Todos!K:K,"No disponible",0)</f>
        <v>1:43</v>
      </c>
      <c r="I15">
        <f>_xlfn.XLOOKUP($A15,Todos!$G:$G,Todos!H:H,"No disponible",0)</f>
        <v>44.96</v>
      </c>
      <c r="J15" t="str">
        <f>_xlfn.XLOOKUP($A15,Todos!$G:$G,Todos!I:I,"No disponible",0)</f>
        <v>eur</v>
      </c>
    </row>
    <row r="16" spans="1:10" x14ac:dyDescent="0.25">
      <c r="A16" t="s">
        <v>976</v>
      </c>
      <c r="B16">
        <f>_xlfn.XLOOKUP($A16,Todos!$G:$G,Todos!A:A,"No disponible",0,1)</f>
        <v>1990</v>
      </c>
      <c r="C16" s="2" t="str">
        <f>HYPERLINK(_xlfn.XLOOKUP($A16,Todos!$G:$G,Todos!L:L,"No disponible",0),_xlfn.XLOOKUP($A16,Todos!$G:$G,Todos!B:B,"No disponible",0))</f>
        <v>Ayrton Senna</v>
      </c>
      <c r="D16" t="str">
        <f>_xlfn.XLOOKUP($A16,Todos!$G:$G,Todos!C:C,"No disponible",0)</f>
        <v>Honda Marlboro McLaren</v>
      </c>
      <c r="E16" t="str">
        <f>_xlfn.XLOOKUP($A16,Todos!$G:$G,Todos!D:D,"No disponible",0)</f>
        <v>McLaren MP4/5B</v>
      </c>
      <c r="F16" t="str">
        <f>_xlfn.XLOOKUP($A16,Todos!$G:$G,Todos!E:E,"No disponible",0)</f>
        <v>Formula 1</v>
      </c>
      <c r="G16" t="str">
        <f>_xlfn.XLOOKUP($A16,Todos!$G:$G,Todos!J:J,"No disponible",0)</f>
        <v>Altaya</v>
      </c>
      <c r="H16" t="str">
        <f>_xlfn.XLOOKUP($A16,Todos!$G:$G,Todos!K:K,"No disponible",0)</f>
        <v>1:43</v>
      </c>
      <c r="I16">
        <f>_xlfn.XLOOKUP($A16,Todos!$G:$G,Todos!H:H,"No disponible",0)</f>
        <v>17.96</v>
      </c>
      <c r="J16" t="str">
        <f>_xlfn.XLOOKUP($A16,Todos!$G:$G,Todos!I:I,"No disponible",0)</f>
        <v>eur</v>
      </c>
    </row>
    <row r="17" spans="1:10" x14ac:dyDescent="0.25">
      <c r="A17" t="s">
        <v>986</v>
      </c>
      <c r="B17">
        <f>_xlfn.XLOOKUP($A17,Todos!$G:$G,Todos!A:A,"No disponible",0,1)</f>
        <v>1991</v>
      </c>
      <c r="C17" s="2" t="str">
        <f>HYPERLINK(_xlfn.XLOOKUP($A17,Todos!$G:$G,Todos!L:L,"No disponible",0),_xlfn.XLOOKUP($A17,Todos!$G:$G,Todos!B:B,"No disponible",0))</f>
        <v>Ayrton Senna</v>
      </c>
      <c r="D17" t="str">
        <f>_xlfn.XLOOKUP($A17,Todos!$G:$G,Todos!C:C,"No disponible",0)</f>
        <v>Honda Marlboro McLaren</v>
      </c>
      <c r="E17" t="str">
        <f>_xlfn.XLOOKUP($A17,Todos!$G:$G,Todos!D:D,"No disponible",0)</f>
        <v>McLaren MP4/6</v>
      </c>
      <c r="F17" t="str">
        <f>_xlfn.XLOOKUP($A17,Todos!$G:$G,Todos!E:E,"No disponible",0)</f>
        <v>Formula 1</v>
      </c>
      <c r="G17" t="str">
        <f>_xlfn.XLOOKUP($A17,Todos!$G:$G,Todos!J:J,"No disponible",0)</f>
        <v>Altaya</v>
      </c>
      <c r="H17" t="str">
        <f>_xlfn.XLOOKUP($A17,Todos!$G:$G,Todos!K:K,"No disponible",0)</f>
        <v>1:43</v>
      </c>
      <c r="I17">
        <f>_xlfn.XLOOKUP($A17,Todos!$G:$G,Todos!H:H,"No disponible",0)</f>
        <v>17.96</v>
      </c>
      <c r="J17" t="str">
        <f>_xlfn.XLOOKUP($A17,Todos!$G:$G,Todos!I:I,"No disponible",0)</f>
        <v>eur</v>
      </c>
    </row>
    <row r="18" spans="1:10" x14ac:dyDescent="0.25">
      <c r="A18" t="s">
        <v>1029</v>
      </c>
      <c r="B18">
        <f>_xlfn.XLOOKUP($A18,Todos!$G:$G,Todos!A:A,"No disponible",0,1)</f>
        <v>1993</v>
      </c>
      <c r="C18" s="2" t="str">
        <f>HYPERLINK(_xlfn.XLOOKUP($A18,Todos!$G:$G,Todos!L:L,"No disponible",0),_xlfn.XLOOKUP($A18,Todos!$G:$G,Todos!B:B,"No disponible",0))</f>
        <v>Alain Prost</v>
      </c>
      <c r="D18" t="str">
        <f>_xlfn.XLOOKUP($A18,Todos!$G:$G,Todos!C:C,"No disponible",0)</f>
        <v>Canon Williams</v>
      </c>
      <c r="E18" t="str">
        <f>_xlfn.XLOOKUP($A18,Todos!$G:$G,Todos!D:D,"No disponible",0)</f>
        <v>Williams FW15C</v>
      </c>
      <c r="F18" t="str">
        <f>_xlfn.XLOOKUP($A18,Todos!$G:$G,Todos!E:E,"No disponible",0)</f>
        <v>Formula 1</v>
      </c>
      <c r="G18" t="str">
        <f>_xlfn.XLOOKUP($A18,Todos!$G:$G,Todos!J:J,"No disponible",0)</f>
        <v>Altaya</v>
      </c>
      <c r="H18" t="str">
        <f>_xlfn.XLOOKUP($A18,Todos!$G:$G,Todos!K:K,"No disponible",0)</f>
        <v>1:43</v>
      </c>
      <c r="I18">
        <f>_xlfn.XLOOKUP($A18,Todos!$G:$G,Todos!H:H,"No disponible",0)</f>
        <v>17.96</v>
      </c>
      <c r="J18" t="str">
        <f>_xlfn.XLOOKUP($A18,Todos!$G:$G,Todos!I:I,"No disponible",0)</f>
        <v>eur</v>
      </c>
    </row>
    <row r="19" spans="1:10" x14ac:dyDescent="0.25">
      <c r="A19" t="s">
        <v>1061</v>
      </c>
      <c r="B19">
        <f>_xlfn.XLOOKUP($A19,Todos!$G:$G,Todos!A:A,"No disponible",0,1)</f>
        <v>1994</v>
      </c>
      <c r="C19" s="2" t="str">
        <f>HYPERLINK(_xlfn.XLOOKUP($A19,Todos!$G:$G,Todos!L:L,"No disponible",0),_xlfn.XLOOKUP($A19,Todos!$G:$G,Todos!B:B,"No disponible",0))</f>
        <v>Michael Schumacher</v>
      </c>
      <c r="D19" t="str">
        <f>_xlfn.XLOOKUP($A19,Todos!$G:$G,Todos!C:C,"No disponible",0)</f>
        <v>Mild Seven Benetton Ford</v>
      </c>
      <c r="E19" t="str">
        <f>_xlfn.XLOOKUP($A19,Todos!$G:$G,Todos!D:D,"No disponible",0)</f>
        <v>Benetton B194</v>
      </c>
      <c r="F19" t="str">
        <f>_xlfn.XLOOKUP($A19,Todos!$G:$G,Todos!E:E,"No disponible",0)</f>
        <v>Formula 1</v>
      </c>
      <c r="G19" t="str">
        <f>_xlfn.XLOOKUP($A19,Todos!$G:$G,Todos!J:J,"No disponible",0)</f>
        <v>Altaya</v>
      </c>
      <c r="H19" t="str">
        <f>_xlfn.XLOOKUP($A19,Todos!$G:$G,Todos!K:K,"No disponible",0)</f>
        <v>1:43</v>
      </c>
      <c r="I19">
        <f>_xlfn.XLOOKUP($A19,Todos!$G:$G,Todos!H:H,"No disponible",0)</f>
        <v>17.96</v>
      </c>
      <c r="J19" t="str">
        <f>_xlfn.XLOOKUP($A19,Todos!$G:$G,Todos!I:I,"No disponible",0)</f>
        <v>eur</v>
      </c>
    </row>
    <row r="20" spans="1:10" x14ac:dyDescent="0.25">
      <c r="A20" s="6" t="s">
        <v>1114</v>
      </c>
      <c r="B20">
        <f>_xlfn.XLOOKUP($A20,Todos!$G:$G,Todos!A:A,"No disponible",0,1)</f>
        <v>1998</v>
      </c>
      <c r="C20" s="2" t="str">
        <f>HYPERLINK(_xlfn.XLOOKUP($A20,Todos!$G:$G,Todos!L:L,"No disponible",0),_xlfn.XLOOKUP($A20,Todos!$G:$G,Todos!B:B,"No disponible",0))</f>
        <v>Mika Häkkinen</v>
      </c>
      <c r="D20" t="str">
        <f>_xlfn.XLOOKUP($A20,Todos!$G:$G,Todos!C:C,"No disponible",0)</f>
        <v>West McLaren Mercedes</v>
      </c>
      <c r="E20" t="str">
        <f>_xlfn.XLOOKUP($A20,Todos!$G:$G,Todos!D:D,"No disponible",0)</f>
        <v>McLaren Mercedes MP4/13</v>
      </c>
      <c r="F20" t="str">
        <f>_xlfn.XLOOKUP($A20,Todos!$G:$G,Todos!E:E,"No disponible",0)</f>
        <v>Formula 1</v>
      </c>
      <c r="G20" t="str">
        <f>_xlfn.XLOOKUP($A20,Todos!$G:$G,Todos!J:J,"No disponible",0)</f>
        <v>Minichamps</v>
      </c>
      <c r="H20" t="str">
        <f>_xlfn.XLOOKUP($A20,Todos!$G:$G,Todos!K:K,"No disponible",0)</f>
        <v>1:43</v>
      </c>
      <c r="I20">
        <f>_xlfn.XLOOKUP($A20,Todos!$G:$G,Todos!H:H,"No disponible",0)</f>
        <v>80.95</v>
      </c>
      <c r="J20" t="str">
        <f>_xlfn.XLOOKUP($A20,Todos!$G:$G,Todos!I:I,"No disponible",0)</f>
        <v>eur</v>
      </c>
    </row>
    <row r="21" spans="1:10" x14ac:dyDescent="0.25">
      <c r="A21" t="s">
        <v>1249</v>
      </c>
      <c r="B21">
        <f>_xlfn.XLOOKUP($A21,Todos!$G:$G,Todos!A:A,"No disponible",0,1)</f>
        <v>2014</v>
      </c>
      <c r="C21" s="2" t="str">
        <f>HYPERLINK(_xlfn.XLOOKUP($A21,Todos!$G:$G,Todos!L:L,"No disponible",0),_xlfn.XLOOKUP($A21,Todos!$G:$G,Todos!B:B,"No disponible",0))</f>
        <v>Lewis Hamilton</v>
      </c>
      <c r="D21" t="str">
        <f>_xlfn.XLOOKUP($A21,Todos!$G:$G,Todos!C:C,"No disponible",0)</f>
        <v>Mercedes AMG Petronas F1 Team</v>
      </c>
      <c r="E21" t="str">
        <f>_xlfn.XLOOKUP($A21,Todos!$G:$G,Todos!D:D,"No disponible",0)</f>
        <v>Mercedes F1 W05 Hybrid</v>
      </c>
      <c r="F21" t="str">
        <f>_xlfn.XLOOKUP($A21,Todos!$G:$G,Todos!E:E,"No disponible",0)</f>
        <v>Formula 1</v>
      </c>
      <c r="G21" t="str">
        <f>_xlfn.XLOOKUP($A21,Todos!$G:$G,Todos!J:J,"No disponible",0)</f>
        <v>Altaya</v>
      </c>
      <c r="H21" t="str">
        <f>_xlfn.XLOOKUP($A21,Todos!$G:$G,Todos!K:K,"No disponible",0)</f>
        <v>1:43</v>
      </c>
      <c r="I21">
        <f>_xlfn.XLOOKUP($A21,Todos!$G:$G,Todos!H:H,"No disponible",0)</f>
        <v>17.96</v>
      </c>
      <c r="J21" t="str">
        <f>_xlfn.XLOOKUP($A21,Todos!$G:$G,Todos!I:I,"No disponible",0)</f>
        <v>eur</v>
      </c>
    </row>
    <row r="22" spans="1:10" x14ac:dyDescent="0.25">
      <c r="A22" t="s">
        <v>1270</v>
      </c>
      <c r="B22">
        <f>_xlfn.XLOOKUP($A22,Todos!$G:$G,Todos!A:A,"No disponible",0,1)</f>
        <v>2017</v>
      </c>
      <c r="C22" s="2" t="str">
        <f>HYPERLINK(_xlfn.XLOOKUP($A22,Todos!$G:$G,Todos!L:L,"No disponible",0),_xlfn.XLOOKUP($A22,Todos!$G:$G,Todos!B:B,"No disponible",0))</f>
        <v>Lewis Hamilton</v>
      </c>
      <c r="D22" t="str">
        <f>_xlfn.XLOOKUP($A22,Todos!$G:$G,Todos!C:C,"No disponible",0)</f>
        <v>Mercedes AMG Petronas F1 Team</v>
      </c>
      <c r="E22" t="str">
        <f>_xlfn.XLOOKUP($A22,Todos!$G:$G,Todos!D:D,"No disponible",0)</f>
        <v>Mercedes-AMG F1 W08 EQ Power+</v>
      </c>
      <c r="F22">
        <f>_xlfn.XLOOKUP($A22,Todos!$G:$G,Todos!E:E,"No disponible",0)</f>
        <v>0</v>
      </c>
      <c r="G22" t="str">
        <f>_xlfn.XLOOKUP($A22,Todos!$G:$G,Todos!J:J,"No disponible",0)</f>
        <v>Altaya</v>
      </c>
      <c r="H22" t="str">
        <f>_xlfn.XLOOKUP($A22,Todos!$G:$G,Todos!K:K,"No disponible",0)</f>
        <v>1:43</v>
      </c>
      <c r="I22">
        <f>_xlfn.XLOOKUP($A22,Todos!$G:$G,Todos!H:H,"No disponible",0)</f>
        <v>17.96</v>
      </c>
      <c r="J22" t="str">
        <f>_xlfn.XLOOKUP($A22,Todos!$G:$G,Todos!I:I,"No disponible",0)</f>
        <v>eur</v>
      </c>
    </row>
  </sheetData>
  <autoFilter ref="A1:J22" xr:uid="{00000000-0009-0000-0000-000005000000}">
    <sortState xmlns:xlrd2="http://schemas.microsoft.com/office/spreadsheetml/2017/richdata2" ref="A2:J22">
      <sortCondition ref="B1:B2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"/>
  <sheetViews>
    <sheetView workbookViewId="0">
      <selection activeCell="I2" sqref="I2"/>
    </sheetView>
  </sheetViews>
  <sheetFormatPr defaultRowHeight="15" x14ac:dyDescent="0.25"/>
  <cols>
    <col min="1" max="1" width="11.42578125" style="9" bestFit="1" customWidth="1"/>
    <col min="2" max="2" width="13.5703125" style="9" bestFit="1" customWidth="1"/>
    <col min="3" max="3" width="19.42578125" style="9" bestFit="1" customWidth="1"/>
    <col min="4" max="4" width="33.42578125" style="9" bestFit="1" customWidth="1"/>
    <col min="5" max="5" width="32.140625" style="9" bestFit="1" customWidth="1"/>
    <col min="6" max="8" width="13.5703125" style="9" bestFit="1" customWidth="1"/>
    <col min="9" max="9" width="14.5703125" style="9" bestFit="1" customWidth="1"/>
    <col min="10" max="11" width="13.5703125" style="9" bestFit="1" customWidth="1"/>
    <col min="12" max="14" width="9.140625" style="9" customWidth="1"/>
    <col min="15" max="16384" width="9.140625" style="9"/>
  </cols>
  <sheetData>
    <row r="1" spans="1:11" x14ac:dyDescent="0.25">
      <c r="A1" s="1" t="s">
        <v>1735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1736</v>
      </c>
      <c r="H1" s="1" t="s">
        <v>10</v>
      </c>
      <c r="I1" s="1" t="s">
        <v>1737</v>
      </c>
      <c r="J1" s="1" t="s">
        <v>8</v>
      </c>
      <c r="K1" s="1" t="s">
        <v>1808</v>
      </c>
    </row>
    <row r="2" spans="1:11" x14ac:dyDescent="0.25">
      <c r="A2" t="s">
        <v>531</v>
      </c>
      <c r="B2">
        <f>_xlfn.XLOOKUP($A2,Todos!$G:$G,Todos!A:A,"No disponible",0,1)</f>
        <v>1971</v>
      </c>
      <c r="C2" s="2" t="str">
        <f>HYPERLINK(_xlfn.XLOOKUP($A2,Todos!$G:$G,Todos!L:L,"No disponible",0),_xlfn.XLOOKUP($A2,Todos!$G:$G,Todos!B:B,"No disponible",0))</f>
        <v>Emerson Fittipaldi</v>
      </c>
      <c r="D2" t="str">
        <f>_xlfn.XLOOKUP($A2,Todos!$G:$G,Todos!C:C,"No disponible",0)</f>
        <v>Lotus-Ford Cosworth</v>
      </c>
      <c r="E2" t="str">
        <f>_xlfn.XLOOKUP($A2,Todos!$G:$G,Todos!D:D,"No disponible",0)</f>
        <v>Lotus 72D</v>
      </c>
      <c r="F2" t="str">
        <f>_xlfn.XLOOKUP($A2,Todos!$G:$G,Todos!E:E,"No disponible",0)</f>
        <v>Formula 1</v>
      </c>
      <c r="G2" t="str">
        <f>_xlfn.XLOOKUP($A2,Todos!$G:$G,Todos!J:J,"No disponible",0)</f>
        <v>Altaya</v>
      </c>
      <c r="H2" t="str">
        <f>_xlfn.XLOOKUP($A2,Todos!$G:$G,Todos!K:K,"No disponible",0)</f>
        <v>1:43</v>
      </c>
      <c r="I2">
        <f>_xlfn.XLOOKUP($A2,Todos!$G:$G,Todos!H:H,"No disponible",0)</f>
        <v>7.16</v>
      </c>
      <c r="J2" t="str">
        <f>_xlfn.XLOOKUP($A2,Todos!$G:$G,Todos!I:I,"No disponible",0)</f>
        <v>eur</v>
      </c>
      <c r="K2">
        <v>7.16</v>
      </c>
    </row>
    <row r="3" spans="1:11" x14ac:dyDescent="0.25">
      <c r="A3" t="s">
        <v>587</v>
      </c>
      <c r="B3">
        <f>_xlfn.XLOOKUP($A3,Todos!$G:$G,Todos!A:A,"No disponible",0,1)</f>
        <v>1974</v>
      </c>
      <c r="C3" s="2" t="str">
        <f>HYPERLINK(_xlfn.XLOOKUP($A3,Todos!$G:$G,Todos!L:L,"No disponible",0),_xlfn.XLOOKUP($A3,Todos!$G:$G,Todos!B:B,"No disponible",0))</f>
        <v>Emerson Fittipaldi</v>
      </c>
      <c r="D3" t="str">
        <f>_xlfn.XLOOKUP($A3,Todos!$G:$G,Todos!C:C,"No disponible",0)</f>
        <v>McLaren F1 Team</v>
      </c>
      <c r="E3" t="str">
        <f>_xlfn.XLOOKUP($A3,Todos!$G:$G,Todos!D:D,"No disponible",0)</f>
        <v>McLaren M23</v>
      </c>
      <c r="F3" t="str">
        <f>_xlfn.XLOOKUP($A3,Todos!$G:$G,Todos!E:E,"No disponible",0)</f>
        <v>Formula 1</v>
      </c>
      <c r="G3" t="str">
        <f>_xlfn.XLOOKUP($A3,Todos!$G:$G,Todos!J:J,"No disponible",0)</f>
        <v>Altaya</v>
      </c>
      <c r="H3" t="str">
        <f>_xlfn.XLOOKUP($A3,Todos!$G:$G,Todos!K:K,"No disponible",0)</f>
        <v>1:43</v>
      </c>
      <c r="I3">
        <f>_xlfn.XLOOKUP($A3,Todos!$G:$G,Todos!H:H,"No disponible",0)</f>
        <v>8.9499999999999993</v>
      </c>
      <c r="J3" t="str">
        <f>_xlfn.XLOOKUP($A3,Todos!$G:$G,Todos!I:I,"No disponible",0)</f>
        <v>eur</v>
      </c>
      <c r="K3">
        <v>8.9499999999999993</v>
      </c>
    </row>
    <row r="4" spans="1:11" x14ac:dyDescent="0.25">
      <c r="A4" t="s">
        <v>914</v>
      </c>
      <c r="B4">
        <f>_xlfn.XLOOKUP($A4,Todos!$G:$G,Todos!A:A,"No disponible",0,1)</f>
        <v>1985</v>
      </c>
      <c r="C4" s="2" t="str">
        <f>HYPERLINK(_xlfn.XLOOKUP($A4,Todos!$G:$G,Todos!L:L,"No disponible",0),_xlfn.XLOOKUP($A4,Todos!$G:$G,Todos!B:B,"No disponible",0))</f>
        <v>Michele Alboreto</v>
      </c>
      <c r="D4" t="str">
        <f>_xlfn.XLOOKUP($A4,Todos!$G:$G,Todos!C:C,"No disponible",0)</f>
        <v>Scuderia Ferrari SpA SEFAC</v>
      </c>
      <c r="E4" t="str">
        <f>_xlfn.XLOOKUP($A4,Todos!$G:$G,Todos!D:D,"No disponible",0)</f>
        <v>Ferrari 156/85</v>
      </c>
      <c r="F4" t="str">
        <f>_xlfn.XLOOKUP($A4,Todos!$G:$G,Todos!E:E,"No disponible",0)</f>
        <v>Formula 1</v>
      </c>
      <c r="G4" t="str">
        <f>_xlfn.XLOOKUP($A4,Todos!$G:$G,Todos!J:J,"No disponible",0)</f>
        <v>Altaya</v>
      </c>
      <c r="H4" t="str">
        <f>_xlfn.XLOOKUP($A4,Todos!$G:$G,Todos!K:K,"No disponible",0)</f>
        <v>1:43</v>
      </c>
      <c r="I4">
        <f>_xlfn.XLOOKUP($A4,Todos!$G:$G,Todos!H:H,"No disponible",0)</f>
        <v>8.9499999999999993</v>
      </c>
      <c r="J4" t="str">
        <f>_xlfn.XLOOKUP($A4,Todos!$G:$G,Todos!I:I,"No disponible",0)</f>
        <v>eur</v>
      </c>
      <c r="K4">
        <v>8.9499999999999993</v>
      </c>
    </row>
    <row r="5" spans="1:11" x14ac:dyDescent="0.25">
      <c r="A5" t="s">
        <v>492</v>
      </c>
      <c r="B5">
        <f>_xlfn.XLOOKUP($A5,Todos!$G:$G,Todos!A:A,"No disponible",0,1)</f>
        <v>1968</v>
      </c>
      <c r="C5" s="2" t="str">
        <f>HYPERLINK(_xlfn.XLOOKUP($A5,Todos!$G:$G,Todos!L:L,"No disponible",0),_xlfn.XLOOKUP($A5,Todos!$G:$G,Todos!B:B,"No disponible",0))</f>
        <v>Jacky Ickx</v>
      </c>
      <c r="D5" t="str">
        <f>_xlfn.XLOOKUP($A5,Todos!$G:$G,Todos!C:C,"No disponible",0)</f>
        <v>Scuderia Ferrari SpA SEFAC</v>
      </c>
      <c r="E5" t="str">
        <f>_xlfn.XLOOKUP($A5,Todos!$G:$G,Todos!D:D,"No disponible",0)</f>
        <v>Ferrari 312</v>
      </c>
      <c r="F5" t="str">
        <f>_xlfn.XLOOKUP($A5,Todos!$G:$G,Todos!E:E,"No disponible",0)</f>
        <v>Formula 1</v>
      </c>
      <c r="G5" t="str">
        <f>_xlfn.XLOOKUP($A5,Todos!$G:$G,Todos!J:J,"No disponible",0)</f>
        <v>Altaya</v>
      </c>
      <c r="H5" t="str">
        <f>_xlfn.XLOOKUP($A5,Todos!$G:$G,Todos!K:K,"No disponible",0)</f>
        <v>1:43</v>
      </c>
      <c r="I5">
        <f>_xlfn.XLOOKUP($A5,Todos!$G:$G,Todos!H:H,"No disponible",0)</f>
        <v>11.65</v>
      </c>
      <c r="J5" t="str">
        <f>_xlfn.XLOOKUP($A5,Todos!$G:$G,Todos!I:I,"No disponible",0)</f>
        <v>eur</v>
      </c>
      <c r="K5">
        <v>11.65</v>
      </c>
    </row>
    <row r="6" spans="1:11" x14ac:dyDescent="0.25">
      <c r="A6" t="s">
        <v>460</v>
      </c>
      <c r="B6">
        <f>_xlfn.XLOOKUP($A6,Todos!$G:$G,Todos!A:A,"No disponible",0,1)</f>
        <v>1967</v>
      </c>
      <c r="C6" s="2" t="str">
        <f>HYPERLINK(_xlfn.XLOOKUP($A6,Todos!$G:$G,Todos!L:L,"No disponible",0),_xlfn.XLOOKUP($A6,Todos!$G:$G,Todos!B:B,"No disponible",0))</f>
        <v>Denis Hulme</v>
      </c>
      <c r="D6" t="str">
        <f>_xlfn.XLOOKUP($A6,Todos!$G:$G,Todos!C:C,"No disponible",0)</f>
        <v>Brabham-Repco</v>
      </c>
      <c r="E6" t="str">
        <f>_xlfn.XLOOKUP($A6,Todos!$G:$G,Todos!D:D,"No disponible",0)</f>
        <v>Brabham BT24</v>
      </c>
      <c r="F6" t="str">
        <f>_xlfn.XLOOKUP($A6,Todos!$G:$G,Todos!E:E,"No disponible",0)</f>
        <v>Formula 1</v>
      </c>
      <c r="G6" t="str">
        <f>_xlfn.XLOOKUP($A6,Todos!$G:$G,Todos!J:J,"No disponible",0)</f>
        <v>Altaya</v>
      </c>
      <c r="H6" t="str">
        <f>_xlfn.XLOOKUP($A6,Todos!$G:$G,Todos!K:K,"No disponible",0)</f>
        <v>1:43</v>
      </c>
      <c r="I6">
        <f>_xlfn.XLOOKUP($A6,Todos!$G:$G,Todos!H:H,"No disponible",0)</f>
        <v>17.96</v>
      </c>
      <c r="J6" t="str">
        <f>_xlfn.XLOOKUP($A6,Todos!$G:$G,Todos!I:I,"No disponible",0)</f>
        <v>eur</v>
      </c>
      <c r="K6">
        <v>17.96</v>
      </c>
    </row>
    <row r="7" spans="1:11" x14ac:dyDescent="0.25">
      <c r="A7" t="s">
        <v>480</v>
      </c>
      <c r="B7">
        <f>_xlfn.XLOOKUP($A7,Todos!$G:$G,Todos!A:A,"No disponible",0,1)</f>
        <v>1968</v>
      </c>
      <c r="C7" s="2" t="str">
        <f>HYPERLINK(_xlfn.XLOOKUP($A7,Todos!$G:$G,Todos!L:L,"No disponible",0),_xlfn.XLOOKUP($A7,Todos!$G:$G,Todos!B:B,"No disponible",0))</f>
        <v>Graham Hill</v>
      </c>
      <c r="D7" t="str">
        <f>_xlfn.XLOOKUP($A7,Todos!$G:$G,Todos!C:C,"No disponible",0)</f>
        <v>Gold Leaf Team Lotus</v>
      </c>
      <c r="E7" t="str">
        <f>_xlfn.XLOOKUP($A7,Todos!$G:$G,Todos!D:D,"No disponible",0)</f>
        <v>Lotus 49B</v>
      </c>
      <c r="F7" t="str">
        <f>_xlfn.XLOOKUP($A7,Todos!$G:$G,Todos!E:E,"No disponible",0)</f>
        <v>Formula 1</v>
      </c>
      <c r="G7" t="str">
        <f>_xlfn.XLOOKUP($A7,Todos!$G:$G,Todos!J:J,"No disponible",0)</f>
        <v>Altaya</v>
      </c>
      <c r="H7" t="str">
        <f>_xlfn.XLOOKUP($A7,Todos!$G:$G,Todos!K:K,"No disponible",0)</f>
        <v>1:43</v>
      </c>
      <c r="I7">
        <f>_xlfn.XLOOKUP($A7,Todos!$G:$G,Todos!H:H,"No disponible",0)</f>
        <v>17.96</v>
      </c>
      <c r="J7" t="str">
        <f>_xlfn.XLOOKUP($A7,Todos!$G:$G,Todos!I:I,"No disponible",0)</f>
        <v>eur</v>
      </c>
      <c r="K7">
        <v>17.96</v>
      </c>
    </row>
    <row r="8" spans="1:11" x14ac:dyDescent="0.25">
      <c r="A8" t="s">
        <v>498</v>
      </c>
      <c r="B8">
        <f>_xlfn.XLOOKUP($A8,Todos!$G:$G,Todos!A:A,"No disponible",0,1)</f>
        <v>1969</v>
      </c>
      <c r="C8" s="2" t="str">
        <f>HYPERLINK(_xlfn.XLOOKUP($A8,Todos!$G:$G,Todos!L:L,"No disponible",0),_xlfn.XLOOKUP($A8,Todos!$G:$G,Todos!B:B,"No disponible",0))</f>
        <v>Jackie Stewart</v>
      </c>
      <c r="D8" t="str">
        <f>_xlfn.XLOOKUP($A8,Todos!$G:$G,Todos!C:C,"No disponible",0)</f>
        <v>Matra International (Tyrrell)</v>
      </c>
      <c r="E8" t="str">
        <f>_xlfn.XLOOKUP($A8,Todos!$G:$G,Todos!D:D,"No disponible",0)</f>
        <v>Matra MS10</v>
      </c>
      <c r="F8" t="str">
        <f>_xlfn.XLOOKUP($A8,Todos!$G:$G,Todos!E:E,"No disponible",0)</f>
        <v>Formula 1</v>
      </c>
      <c r="G8" t="str">
        <f>_xlfn.XLOOKUP($A8,Todos!$G:$G,Todos!J:J,"No disponible",0)</f>
        <v>Altaya</v>
      </c>
      <c r="H8" t="str">
        <f>_xlfn.XLOOKUP($A8,Todos!$G:$G,Todos!K:K,"No disponible",0)</f>
        <v>1:43</v>
      </c>
      <c r="I8">
        <f>_xlfn.XLOOKUP($A8,Todos!$G:$G,Todos!H:H,"No disponible",0)</f>
        <v>17.96</v>
      </c>
      <c r="J8" t="str">
        <f>_xlfn.XLOOKUP($A8,Todos!$G:$G,Todos!I:I,"No disponible",0)</f>
        <v>eur</v>
      </c>
      <c r="K8">
        <v>17.96</v>
      </c>
    </row>
    <row r="9" spans="1:11" x14ac:dyDescent="0.25">
      <c r="A9" t="s">
        <v>507</v>
      </c>
      <c r="B9">
        <f>_xlfn.XLOOKUP($A9,Todos!$G:$G,Todos!A:A,"No disponible",0,1)</f>
        <v>1970</v>
      </c>
      <c r="C9" s="2" t="str">
        <f>HYPERLINK(_xlfn.XLOOKUP($A9,Todos!$G:$G,Todos!L:L,"No disponible",0),_xlfn.XLOOKUP($A9,Todos!$G:$G,Todos!B:B,"No disponible",0))</f>
        <v>Jochen Rindt</v>
      </c>
      <c r="D9" t="str">
        <f>_xlfn.XLOOKUP($A9,Todos!$G:$G,Todos!C:C,"No disponible",0)</f>
        <v>Gold Leaf Team Lotus</v>
      </c>
      <c r="E9" t="str">
        <f>_xlfn.XLOOKUP($A9,Todos!$G:$G,Todos!D:D,"No disponible",0)</f>
        <v>Lotus 72C</v>
      </c>
      <c r="F9" t="str">
        <f>_xlfn.XLOOKUP($A9,Todos!$G:$G,Todos!E:E,"No disponible",0)</f>
        <v>Formula 1</v>
      </c>
      <c r="G9" t="str">
        <f>_xlfn.XLOOKUP($A9,Todos!$G:$G,Todos!J:J,"No disponible",0)</f>
        <v>Altaya</v>
      </c>
      <c r="H9" t="str">
        <f>_xlfn.XLOOKUP($A9,Todos!$G:$G,Todos!K:K,"No disponible",0)</f>
        <v>1:43</v>
      </c>
      <c r="I9">
        <f>_xlfn.XLOOKUP($A9,Todos!$G:$G,Todos!H:H,"No disponible",0)</f>
        <v>17.96</v>
      </c>
      <c r="J9" t="str">
        <f>_xlfn.XLOOKUP($A9,Todos!$G:$G,Todos!I:I,"No disponible",0)</f>
        <v>eur</v>
      </c>
      <c r="K9">
        <v>17.96</v>
      </c>
    </row>
    <row r="10" spans="1:11" x14ac:dyDescent="0.25">
      <c r="A10" t="s">
        <v>579</v>
      </c>
      <c r="B10">
        <f>_xlfn.XLOOKUP($A10,Todos!$G:$G,Todos!A:A,"No disponible",0,1)</f>
        <v>1973</v>
      </c>
      <c r="C10" s="2" t="str">
        <f>HYPERLINK(_xlfn.XLOOKUP($A10,Todos!$G:$G,Todos!L:L,"No disponible",0),_xlfn.XLOOKUP($A10,Todos!$G:$G,Todos!B:B,"No disponible",0))</f>
        <v>Jackie Stewart</v>
      </c>
      <c r="D10" t="str">
        <f>_xlfn.XLOOKUP($A10,Todos!$G:$G,Todos!C:C,"No disponible",0)</f>
        <v>Elf Team Tyrrell</v>
      </c>
      <c r="E10" t="str">
        <f>_xlfn.XLOOKUP($A10,Todos!$G:$G,Todos!D:D,"No disponible",0)</f>
        <v>Tyrrell 006</v>
      </c>
      <c r="F10" t="str">
        <f>_xlfn.XLOOKUP($A10,Todos!$G:$G,Todos!E:E,"No disponible",0)</f>
        <v>Formula 1</v>
      </c>
      <c r="G10" t="str">
        <f>_xlfn.XLOOKUP($A10,Todos!$G:$G,Todos!J:J,"No disponible",0)</f>
        <v>Altaya</v>
      </c>
      <c r="H10" t="str">
        <f>_xlfn.XLOOKUP($A10,Todos!$G:$G,Todos!K:K,"No disponible",0)</f>
        <v>1:43</v>
      </c>
      <c r="I10">
        <f>_xlfn.XLOOKUP($A10,Todos!$G:$G,Todos!H:H,"No disponible",0)</f>
        <v>17.96</v>
      </c>
      <c r="J10" t="str">
        <f>_xlfn.XLOOKUP($A10,Todos!$G:$G,Todos!I:I,"No disponible",0)</f>
        <v>eur</v>
      </c>
      <c r="K10">
        <v>17.96</v>
      </c>
    </row>
    <row r="11" spans="1:11" x14ac:dyDescent="0.25">
      <c r="A11" t="s">
        <v>904</v>
      </c>
      <c r="B11">
        <f>_xlfn.XLOOKUP($A11,Todos!$G:$G,Todos!A:A,"No disponible",0,1)</f>
        <v>1985</v>
      </c>
      <c r="C11" s="2" t="str">
        <f>HYPERLINK(_xlfn.XLOOKUP($A11,Todos!$G:$G,Todos!L:L,"No disponible",0),_xlfn.XLOOKUP($A11,Todos!$G:$G,Todos!B:B,"No disponible",0))</f>
        <v>Alain Prost</v>
      </c>
      <c r="D11" t="str">
        <f>_xlfn.XLOOKUP($A11,Todos!$G:$G,Todos!C:C,"No disponible",0)</f>
        <v>Marlboro McLaren International</v>
      </c>
      <c r="E11" t="str">
        <f>_xlfn.XLOOKUP($A11,Todos!$G:$G,Todos!D:D,"No disponible",0)</f>
        <v>McLaren MP4/2B</v>
      </c>
      <c r="F11" t="str">
        <f>_xlfn.XLOOKUP($A11,Todos!$G:$G,Todos!E:E,"No disponible",0)</f>
        <v>Formula 1</v>
      </c>
      <c r="G11" t="str">
        <f>_xlfn.XLOOKUP($A11,Todos!$G:$G,Todos!J:J,"No disponible",0)</f>
        <v>Altaya</v>
      </c>
      <c r="H11" t="str">
        <f>_xlfn.XLOOKUP($A11,Todos!$G:$G,Todos!K:K,"No disponible",0)</f>
        <v>1:43</v>
      </c>
      <c r="I11">
        <f>_xlfn.XLOOKUP($A11,Todos!$G:$G,Todos!H:H,"No disponible",0)</f>
        <v>17.96</v>
      </c>
      <c r="J11" t="str">
        <f>_xlfn.XLOOKUP($A11,Todos!$G:$G,Todos!I:I,"No disponible",0)</f>
        <v>eur</v>
      </c>
      <c r="K11">
        <v>17.96</v>
      </c>
    </row>
    <row r="12" spans="1:11" x14ac:dyDescent="0.25">
      <c r="A12" t="s">
        <v>931</v>
      </c>
      <c r="B12">
        <f>_xlfn.XLOOKUP($A12,Todos!$G:$G,Todos!A:A,"No disponible",0,1)</f>
        <v>1987</v>
      </c>
      <c r="C12" s="2" t="str">
        <f>HYPERLINK(_xlfn.XLOOKUP($A12,Todos!$G:$G,Todos!L:L,"No disponible",0),_xlfn.XLOOKUP($A12,Todos!$G:$G,Todos!B:B,"No disponible",0))</f>
        <v>Nelson Piquet</v>
      </c>
      <c r="D12" t="str">
        <f>_xlfn.XLOOKUP($A12,Todos!$G:$G,Todos!C:C,"No disponible",0)</f>
        <v>Canon Williams Honda Team</v>
      </c>
      <c r="E12" t="str">
        <f>_xlfn.XLOOKUP($A12,Todos!$G:$G,Todos!D:D,"No disponible",0)</f>
        <v>Williams FW11B</v>
      </c>
      <c r="F12" t="str">
        <f>_xlfn.XLOOKUP($A12,Todos!$G:$G,Todos!E:E,"No disponible",0)</f>
        <v>Formula 1</v>
      </c>
      <c r="G12" t="str">
        <f>_xlfn.XLOOKUP($A12,Todos!$G:$G,Todos!J:J,"No disponible",0)</f>
        <v>Altaya</v>
      </c>
      <c r="H12" t="str">
        <f>_xlfn.XLOOKUP($A12,Todos!$G:$G,Todos!K:K,"No disponible",0)</f>
        <v>1:43</v>
      </c>
      <c r="I12">
        <f>_xlfn.XLOOKUP($A12,Todos!$G:$G,Todos!H:H,"No disponible",0)</f>
        <v>17.96</v>
      </c>
      <c r="J12" t="str">
        <f>_xlfn.XLOOKUP($A12,Todos!$G:$G,Todos!I:I,"No disponible",0)</f>
        <v>eur</v>
      </c>
      <c r="K12">
        <v>17.96</v>
      </c>
    </row>
    <row r="13" spans="1:11" x14ac:dyDescent="0.25">
      <c r="A13" t="s">
        <v>976</v>
      </c>
      <c r="B13">
        <f>_xlfn.XLOOKUP($A13,Todos!$G:$G,Todos!A:A,"No disponible",0,1)</f>
        <v>1990</v>
      </c>
      <c r="C13" s="2" t="str">
        <f>HYPERLINK(_xlfn.XLOOKUP($A13,Todos!$G:$G,Todos!L:L,"No disponible",0),_xlfn.XLOOKUP($A13,Todos!$G:$G,Todos!B:B,"No disponible",0))</f>
        <v>Ayrton Senna</v>
      </c>
      <c r="D13" t="str">
        <f>_xlfn.XLOOKUP($A13,Todos!$G:$G,Todos!C:C,"No disponible",0)</f>
        <v>Honda Marlboro McLaren</v>
      </c>
      <c r="E13" t="str">
        <f>_xlfn.XLOOKUP($A13,Todos!$G:$G,Todos!D:D,"No disponible",0)</f>
        <v>McLaren MP4/5B</v>
      </c>
      <c r="F13" t="str">
        <f>_xlfn.XLOOKUP($A13,Todos!$G:$G,Todos!E:E,"No disponible",0)</f>
        <v>Formula 1</v>
      </c>
      <c r="G13" t="str">
        <f>_xlfn.XLOOKUP($A13,Todos!$G:$G,Todos!J:J,"No disponible",0)</f>
        <v>Altaya</v>
      </c>
      <c r="H13" t="str">
        <f>_xlfn.XLOOKUP($A13,Todos!$G:$G,Todos!K:K,"No disponible",0)</f>
        <v>1:43</v>
      </c>
      <c r="I13">
        <f>_xlfn.XLOOKUP($A13,Todos!$G:$G,Todos!H:H,"No disponible",0)</f>
        <v>17.96</v>
      </c>
      <c r="J13" t="str">
        <f>_xlfn.XLOOKUP($A13,Todos!$G:$G,Todos!I:I,"No disponible",0)</f>
        <v>eur</v>
      </c>
      <c r="K13">
        <v>17.96</v>
      </c>
    </row>
    <row r="14" spans="1:11" x14ac:dyDescent="0.25">
      <c r="A14" t="s">
        <v>986</v>
      </c>
      <c r="B14">
        <f>_xlfn.XLOOKUP($A14,Todos!$G:$G,Todos!A:A,"No disponible",0,1)</f>
        <v>1991</v>
      </c>
      <c r="C14" s="2" t="str">
        <f>HYPERLINK(_xlfn.XLOOKUP($A14,Todos!$G:$G,Todos!L:L,"No disponible",0),_xlfn.XLOOKUP($A14,Todos!$G:$G,Todos!B:B,"No disponible",0))</f>
        <v>Ayrton Senna</v>
      </c>
      <c r="D14" t="str">
        <f>_xlfn.XLOOKUP($A14,Todos!$G:$G,Todos!C:C,"No disponible",0)</f>
        <v>Honda Marlboro McLaren</v>
      </c>
      <c r="E14" t="str">
        <f>_xlfn.XLOOKUP($A14,Todos!$G:$G,Todos!D:D,"No disponible",0)</f>
        <v>McLaren MP4/6</v>
      </c>
      <c r="F14" t="str">
        <f>_xlfn.XLOOKUP($A14,Todos!$G:$G,Todos!E:E,"No disponible",0)</f>
        <v>Formula 1</v>
      </c>
      <c r="G14" t="str">
        <f>_xlfn.XLOOKUP($A14,Todos!$G:$G,Todos!J:J,"No disponible",0)</f>
        <v>Altaya</v>
      </c>
      <c r="H14" t="str">
        <f>_xlfn.XLOOKUP($A14,Todos!$G:$G,Todos!K:K,"No disponible",0)</f>
        <v>1:43</v>
      </c>
      <c r="I14">
        <f>_xlfn.XLOOKUP($A14,Todos!$G:$G,Todos!H:H,"No disponible",0)</f>
        <v>17.96</v>
      </c>
      <c r="J14" t="str">
        <f>_xlfn.XLOOKUP($A14,Todos!$G:$G,Todos!I:I,"No disponible",0)</f>
        <v>eur</v>
      </c>
      <c r="K14">
        <v>17.96</v>
      </c>
    </row>
    <row r="15" spans="1:11" x14ac:dyDescent="0.25">
      <c r="A15" t="s">
        <v>1029</v>
      </c>
      <c r="B15">
        <f>_xlfn.XLOOKUP($A15,Todos!$G:$G,Todos!A:A,"No disponible",0,1)</f>
        <v>1993</v>
      </c>
      <c r="C15" s="2" t="str">
        <f>HYPERLINK(_xlfn.XLOOKUP($A15,Todos!$G:$G,Todos!L:L,"No disponible",0),_xlfn.XLOOKUP($A15,Todos!$G:$G,Todos!B:B,"No disponible",0))</f>
        <v>Alain Prost</v>
      </c>
      <c r="D15" t="str">
        <f>_xlfn.XLOOKUP($A15,Todos!$G:$G,Todos!C:C,"No disponible",0)</f>
        <v>Canon Williams</v>
      </c>
      <c r="E15" t="str">
        <f>_xlfn.XLOOKUP($A15,Todos!$G:$G,Todos!D:D,"No disponible",0)</f>
        <v>Williams FW15C</v>
      </c>
      <c r="F15" t="str">
        <f>_xlfn.XLOOKUP($A15,Todos!$G:$G,Todos!E:E,"No disponible",0)</f>
        <v>Formula 1</v>
      </c>
      <c r="G15" t="str">
        <f>_xlfn.XLOOKUP($A15,Todos!$G:$G,Todos!J:J,"No disponible",0)</f>
        <v>Altaya</v>
      </c>
      <c r="H15" t="str">
        <f>_xlfn.XLOOKUP($A15,Todos!$G:$G,Todos!K:K,"No disponible",0)</f>
        <v>1:43</v>
      </c>
      <c r="I15">
        <f>_xlfn.XLOOKUP($A15,Todos!$G:$G,Todos!H:H,"No disponible",0)</f>
        <v>17.96</v>
      </c>
      <c r="J15" t="str">
        <f>_xlfn.XLOOKUP($A15,Todos!$G:$G,Todos!I:I,"No disponible",0)</f>
        <v>eur</v>
      </c>
      <c r="K15">
        <v>17.96</v>
      </c>
    </row>
    <row r="16" spans="1:11" x14ac:dyDescent="0.25">
      <c r="A16" t="s">
        <v>1061</v>
      </c>
      <c r="B16">
        <f>_xlfn.XLOOKUP($A16,Todos!$G:$G,Todos!A:A,"No disponible",0,1)</f>
        <v>1994</v>
      </c>
      <c r="C16" s="2" t="str">
        <f>HYPERLINK(_xlfn.XLOOKUP($A16,Todos!$G:$G,Todos!L:L,"No disponible",0),_xlfn.XLOOKUP($A16,Todos!$G:$G,Todos!B:B,"No disponible",0))</f>
        <v>Michael Schumacher</v>
      </c>
      <c r="D16" t="str">
        <f>_xlfn.XLOOKUP($A16,Todos!$G:$G,Todos!C:C,"No disponible",0)</f>
        <v>Mild Seven Benetton Ford</v>
      </c>
      <c r="E16" t="str">
        <f>_xlfn.XLOOKUP($A16,Todos!$G:$G,Todos!D:D,"No disponible",0)</f>
        <v>Benetton B194</v>
      </c>
      <c r="F16" t="str">
        <f>_xlfn.XLOOKUP($A16,Todos!$G:$G,Todos!E:E,"No disponible",0)</f>
        <v>Formula 1</v>
      </c>
      <c r="G16" t="str">
        <f>_xlfn.XLOOKUP($A16,Todos!$G:$G,Todos!J:J,"No disponible",0)</f>
        <v>Altaya</v>
      </c>
      <c r="H16" t="str">
        <f>_xlfn.XLOOKUP($A16,Todos!$G:$G,Todos!K:K,"No disponible",0)</f>
        <v>1:43</v>
      </c>
      <c r="I16">
        <f>_xlfn.XLOOKUP($A16,Todos!$G:$G,Todos!H:H,"No disponible",0)</f>
        <v>17.96</v>
      </c>
      <c r="J16" t="str">
        <f>_xlfn.XLOOKUP($A16,Todos!$G:$G,Todos!I:I,"No disponible",0)</f>
        <v>eur</v>
      </c>
      <c r="K16">
        <v>17.96</v>
      </c>
    </row>
    <row r="17" spans="1:3" x14ac:dyDescent="0.25">
      <c r="C17" s="2"/>
    </row>
    <row r="18" spans="1:3" x14ac:dyDescent="0.25">
      <c r="C18" s="2"/>
    </row>
    <row r="19" spans="1:3" x14ac:dyDescent="0.25">
      <c r="C19" s="2"/>
    </row>
    <row r="20" spans="1:3" x14ac:dyDescent="0.25">
      <c r="A20" s="6"/>
      <c r="C20" s="2"/>
    </row>
    <row r="21" spans="1:3" x14ac:dyDescent="0.25">
      <c r="C21" s="2"/>
    </row>
    <row r="22" spans="1:3" x14ac:dyDescent="0.25">
      <c r="C22" s="2"/>
    </row>
  </sheetData>
  <autoFilter ref="A1:K1" xr:uid="{00000000-0009-0000-0000-000006000000}">
    <sortState xmlns:xlrd2="http://schemas.microsoft.com/office/spreadsheetml/2017/richdata2" ref="A2:K16">
      <sortCondition ref="I1"/>
    </sortState>
  </autoFilter>
  <conditionalFormatting sqref="K2:K16">
    <cfRule type="expression" dxfId="1" priority="2">
      <formula>K2&gt;I2</formula>
    </cfRule>
    <cfRule type="expression" dxfId="0" priority="1">
      <formula>K2&lt;I2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Todos</vt:lpstr>
      <vt:lpstr>Blacklist</vt:lpstr>
      <vt:lpstr>Wishlist</vt:lpstr>
      <vt:lpstr>Canasta</vt:lpstr>
      <vt:lpstr>Comentarios</vt:lpstr>
      <vt:lpstr>Campeones</vt:lpstr>
      <vt:lpstr>Compra 4-10-22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Moreno</dc:creator>
  <cp:lastModifiedBy>Diego Moreno</cp:lastModifiedBy>
  <dcterms:created xsi:type="dcterms:W3CDTF">2022-09-20T18:36:47Z</dcterms:created>
  <dcterms:modified xsi:type="dcterms:W3CDTF">2022-10-09T19:36:45Z</dcterms:modified>
</cp:coreProperties>
</file>