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esktop\DatosCop\cop_datos_9v\cop_datos_9v\"/>
    </mc:Choice>
  </mc:AlternateContent>
  <bookViews>
    <workbookView xWindow="0" yWindow="0" windowWidth="20430" windowHeight="7740"/>
  </bookViews>
  <sheets>
    <sheet name="9 vesper" sheetId="1" r:id="rId1"/>
    <sheet name="SanJuan V" sheetId="2" r:id="rId2"/>
    <sheet name="102 V AB" sheetId="3" r:id="rId3"/>
    <sheet name="Assitencia" sheetId="4" r:id="rId4"/>
  </sheets>
  <definedNames>
    <definedName name="_xlnm._FilterDatabase" localSheetId="2" hidden="1">'102 V AB'!$A$1:$AY$389</definedName>
    <definedName name="_xlnm._FilterDatabase" localSheetId="0" hidden="1">'9 vesper'!$A$1:$AD$238</definedName>
    <definedName name="_xlnm._FilterDatabase" localSheetId="1" hidden="1">'SanJuan V'!$A$1:$AW$151</definedName>
    <definedName name="Z_E7F7F7A4_960B_4CD9_A0AF_E61A95FB8E7B_.wvu.FilterData" localSheetId="2" hidden="1">'102 V AB'!$A$1:$AX$389</definedName>
  </definedNames>
  <calcPr calcId="162913"/>
  <customWorkbookViews>
    <customWorkbookView name="Filtro 1" guid="{E7F7F7A4-960B-4CD9-A0AF-E61A95FB8E7B}" maximized="1" windowWidth="0" windowHeight="0" activeSheetId="0"/>
  </customWorkbookViews>
</workbook>
</file>

<file path=xl/calcChain.xml><?xml version="1.0" encoding="utf-8"?>
<calcChain xmlns="http://schemas.openxmlformats.org/spreadsheetml/2006/main">
  <c r="B2" i="4" l="1"/>
  <c r="N395" i="3"/>
  <c r="O395" i="3" s="1"/>
  <c r="N394" i="3"/>
  <c r="O394" i="3" s="1"/>
  <c r="N393" i="3"/>
  <c r="O393" i="3" s="1"/>
  <c r="M389" i="3"/>
  <c r="F389" i="3"/>
  <c r="M388" i="3"/>
  <c r="F388" i="3"/>
  <c r="M387" i="3"/>
  <c r="F387" i="3"/>
  <c r="M386" i="3"/>
  <c r="F386" i="3"/>
  <c r="M385" i="3"/>
  <c r="F385" i="3"/>
  <c r="M384" i="3"/>
  <c r="F384" i="3"/>
  <c r="M383" i="3"/>
  <c r="F383" i="3"/>
  <c r="M382" i="3"/>
  <c r="F382" i="3"/>
  <c r="M381" i="3"/>
  <c r="F381" i="3"/>
  <c r="M380" i="3"/>
  <c r="F380" i="3"/>
  <c r="M379" i="3"/>
  <c r="F379" i="3"/>
  <c r="M378" i="3"/>
  <c r="F378" i="3"/>
  <c r="M377" i="3"/>
  <c r="F377" i="3"/>
  <c r="M376" i="3"/>
  <c r="F376" i="3"/>
  <c r="M375" i="3"/>
  <c r="F375" i="3"/>
  <c r="M374" i="3"/>
  <c r="F374" i="3"/>
  <c r="M373" i="3"/>
  <c r="F373" i="3"/>
  <c r="M372" i="3"/>
  <c r="F372" i="3"/>
  <c r="M371" i="3"/>
  <c r="F371" i="3"/>
  <c r="M370" i="3"/>
  <c r="F370" i="3"/>
  <c r="M369" i="3"/>
  <c r="F369" i="3"/>
  <c r="M368" i="3"/>
  <c r="F368" i="3"/>
  <c r="M367" i="3"/>
  <c r="F367" i="3"/>
  <c r="M366" i="3"/>
  <c r="F366" i="3"/>
  <c r="M365" i="3"/>
  <c r="F365" i="3"/>
  <c r="M364" i="3"/>
  <c r="F364" i="3"/>
  <c r="M363" i="3"/>
  <c r="F363" i="3"/>
  <c r="M362" i="3"/>
  <c r="F362" i="3"/>
  <c r="M361" i="3"/>
  <c r="F361" i="3"/>
  <c r="M360" i="3"/>
  <c r="F360" i="3"/>
  <c r="M359" i="3"/>
  <c r="F359" i="3"/>
  <c r="M358" i="3"/>
  <c r="F358" i="3"/>
  <c r="M357" i="3"/>
  <c r="F357" i="3"/>
  <c r="M356" i="3"/>
  <c r="F356" i="3"/>
  <c r="M355" i="3"/>
  <c r="F355" i="3"/>
  <c r="M354" i="3"/>
  <c r="F354" i="3"/>
  <c r="M353" i="3"/>
  <c r="F353" i="3"/>
  <c r="M352" i="3"/>
  <c r="F352" i="3"/>
  <c r="M351" i="3"/>
  <c r="F351" i="3"/>
  <c r="M350" i="3"/>
  <c r="F350" i="3"/>
  <c r="M349" i="3"/>
  <c r="F349" i="3"/>
  <c r="M348" i="3"/>
  <c r="F348" i="3"/>
  <c r="M347" i="3"/>
  <c r="F347" i="3"/>
  <c r="M346" i="3"/>
  <c r="F346" i="3"/>
  <c r="M345" i="3"/>
  <c r="F345" i="3"/>
  <c r="M344" i="3"/>
  <c r="F344" i="3"/>
  <c r="M343" i="3"/>
  <c r="F343" i="3"/>
  <c r="M342" i="3"/>
  <c r="F342" i="3"/>
  <c r="M341" i="3"/>
  <c r="F341" i="3"/>
  <c r="M340" i="3"/>
  <c r="F340" i="3"/>
  <c r="M339" i="3"/>
  <c r="F339" i="3"/>
  <c r="M338" i="3"/>
  <c r="F338" i="3"/>
  <c r="M337" i="3"/>
  <c r="F337" i="3"/>
  <c r="M336" i="3"/>
  <c r="F336" i="3"/>
  <c r="M335" i="3"/>
  <c r="F335" i="3"/>
  <c r="M334" i="3"/>
  <c r="F334" i="3"/>
  <c r="M333" i="3"/>
  <c r="F333" i="3"/>
  <c r="M332" i="3"/>
  <c r="F332" i="3"/>
  <c r="M331" i="3"/>
  <c r="F331" i="3"/>
  <c r="M330" i="3"/>
  <c r="F330" i="3"/>
  <c r="M329" i="3"/>
  <c r="F329" i="3"/>
  <c r="M328" i="3"/>
  <c r="F328" i="3"/>
  <c r="M327" i="3"/>
  <c r="F327" i="3"/>
  <c r="M326" i="3"/>
  <c r="F326" i="3"/>
  <c r="M325" i="3"/>
  <c r="F325" i="3"/>
  <c r="M324" i="3"/>
  <c r="F324" i="3"/>
  <c r="M323" i="3"/>
  <c r="F323" i="3"/>
  <c r="M322" i="3"/>
  <c r="F322" i="3"/>
  <c r="M321" i="3"/>
  <c r="F321" i="3"/>
  <c r="M320" i="3"/>
  <c r="F320" i="3"/>
  <c r="M319" i="3"/>
  <c r="F319" i="3"/>
  <c r="M318" i="3"/>
  <c r="F318" i="3"/>
  <c r="M317" i="3"/>
  <c r="F317" i="3"/>
  <c r="M316" i="3"/>
  <c r="F316" i="3"/>
  <c r="M315" i="3"/>
  <c r="F315" i="3"/>
  <c r="M314" i="3"/>
  <c r="F314" i="3"/>
  <c r="M313" i="3"/>
  <c r="F313" i="3"/>
  <c r="M312" i="3"/>
  <c r="F312" i="3"/>
  <c r="M311" i="3"/>
  <c r="F311" i="3"/>
  <c r="M310" i="3"/>
  <c r="F310" i="3"/>
  <c r="M309" i="3"/>
  <c r="F309" i="3"/>
  <c r="M308" i="3"/>
  <c r="F308" i="3"/>
  <c r="M307" i="3"/>
  <c r="F307" i="3"/>
  <c r="M306" i="3"/>
  <c r="F306" i="3"/>
  <c r="M305" i="3"/>
  <c r="F305" i="3"/>
  <c r="M304" i="3"/>
  <c r="F304" i="3"/>
  <c r="M303" i="3"/>
  <c r="F303" i="3"/>
  <c r="M302" i="3"/>
  <c r="F302" i="3"/>
  <c r="M301" i="3"/>
  <c r="F301" i="3"/>
  <c r="M300" i="3"/>
  <c r="F300" i="3"/>
  <c r="M299" i="3"/>
  <c r="F299" i="3"/>
  <c r="M298" i="3"/>
  <c r="F298" i="3"/>
  <c r="M297" i="3"/>
  <c r="F297" i="3"/>
  <c r="M296" i="3"/>
  <c r="F296" i="3"/>
  <c r="M295" i="3"/>
  <c r="F295" i="3"/>
  <c r="M294" i="3"/>
  <c r="F294" i="3"/>
  <c r="M293" i="3"/>
  <c r="F293" i="3"/>
  <c r="M292" i="3"/>
  <c r="F292" i="3"/>
  <c r="M291" i="3"/>
  <c r="F291" i="3"/>
  <c r="M290" i="3"/>
  <c r="F290" i="3"/>
  <c r="M289" i="3"/>
  <c r="F289" i="3"/>
  <c r="M288" i="3"/>
  <c r="F288" i="3"/>
  <c r="M287" i="3"/>
  <c r="F287" i="3"/>
  <c r="M286" i="3"/>
  <c r="F286" i="3"/>
  <c r="M285" i="3"/>
  <c r="F285" i="3"/>
  <c r="M284" i="3"/>
  <c r="F284" i="3"/>
  <c r="M283" i="3"/>
  <c r="F283" i="3"/>
  <c r="M282" i="3"/>
  <c r="F282" i="3"/>
  <c r="M281" i="3"/>
  <c r="F281" i="3"/>
  <c r="M280" i="3"/>
  <c r="F280" i="3"/>
  <c r="M279" i="3"/>
  <c r="F279" i="3"/>
  <c r="M278" i="3"/>
  <c r="F278" i="3"/>
  <c r="M277" i="3"/>
  <c r="F277" i="3"/>
  <c r="M276" i="3"/>
  <c r="F276" i="3"/>
  <c r="M275" i="3"/>
  <c r="F275" i="3"/>
  <c r="M274" i="3"/>
  <c r="F274" i="3"/>
  <c r="M273" i="3"/>
  <c r="F273" i="3"/>
  <c r="M272" i="3"/>
  <c r="F272" i="3"/>
  <c r="M271" i="3"/>
  <c r="F271" i="3"/>
  <c r="M270" i="3"/>
  <c r="F270" i="3"/>
  <c r="M269" i="3"/>
  <c r="F269" i="3"/>
  <c r="M268" i="3"/>
  <c r="F268" i="3"/>
  <c r="M267" i="3"/>
  <c r="F267" i="3"/>
  <c r="M266" i="3"/>
  <c r="F266" i="3"/>
  <c r="M265" i="3"/>
  <c r="F265" i="3"/>
  <c r="M264" i="3"/>
  <c r="F264" i="3"/>
  <c r="M263" i="3"/>
  <c r="F263" i="3"/>
  <c r="M262" i="3"/>
  <c r="F262" i="3"/>
  <c r="M261" i="3"/>
  <c r="F261" i="3"/>
  <c r="M260" i="3"/>
  <c r="F260" i="3"/>
  <c r="M259" i="3"/>
  <c r="F259" i="3"/>
  <c r="M258" i="3"/>
  <c r="F258" i="3"/>
  <c r="M257" i="3"/>
  <c r="F257" i="3"/>
  <c r="M256" i="3"/>
  <c r="F256" i="3"/>
  <c r="M255" i="3"/>
  <c r="F255" i="3"/>
  <c r="M254" i="3"/>
  <c r="F254" i="3"/>
  <c r="M253" i="3"/>
  <c r="F253" i="3"/>
  <c r="M252" i="3"/>
  <c r="F252" i="3"/>
  <c r="M251" i="3"/>
  <c r="F251" i="3"/>
  <c r="M250" i="3"/>
  <c r="F250" i="3"/>
  <c r="M249" i="3"/>
  <c r="F249" i="3"/>
  <c r="M248" i="3"/>
  <c r="F248" i="3"/>
  <c r="M247" i="3"/>
  <c r="F247" i="3"/>
  <c r="M246" i="3"/>
  <c r="F246" i="3"/>
  <c r="M245" i="3"/>
  <c r="F245" i="3"/>
  <c r="M244" i="3"/>
  <c r="F244" i="3"/>
  <c r="M243" i="3"/>
  <c r="F243" i="3"/>
  <c r="M242" i="3"/>
  <c r="F242" i="3"/>
  <c r="M241" i="3"/>
  <c r="F241" i="3"/>
  <c r="M240" i="3"/>
  <c r="F240" i="3"/>
  <c r="M239" i="3"/>
  <c r="F239" i="3"/>
  <c r="M238" i="3"/>
  <c r="F238" i="3"/>
  <c r="M237" i="3"/>
  <c r="F237" i="3"/>
  <c r="M236" i="3"/>
  <c r="F236" i="3"/>
  <c r="M235" i="3"/>
  <c r="F235" i="3"/>
  <c r="M234" i="3"/>
  <c r="F234" i="3"/>
  <c r="M233" i="3"/>
  <c r="F233" i="3"/>
  <c r="M232" i="3"/>
  <c r="F232" i="3"/>
  <c r="M231" i="3"/>
  <c r="F231" i="3"/>
  <c r="M230" i="3"/>
  <c r="F230" i="3"/>
  <c r="M229" i="3"/>
  <c r="F229" i="3"/>
  <c r="M228" i="3"/>
  <c r="F228" i="3"/>
  <c r="M227" i="3"/>
  <c r="F227" i="3"/>
  <c r="M226" i="3"/>
  <c r="F226" i="3"/>
  <c r="M225" i="3"/>
  <c r="F225" i="3"/>
  <c r="M224" i="3"/>
  <c r="F224" i="3"/>
  <c r="M223" i="3"/>
  <c r="F223" i="3"/>
  <c r="M222" i="3"/>
  <c r="F222" i="3"/>
  <c r="M221" i="3"/>
  <c r="F221" i="3"/>
  <c r="M220" i="3"/>
  <c r="F220" i="3"/>
  <c r="M219" i="3"/>
  <c r="F219" i="3"/>
  <c r="M218" i="3"/>
  <c r="F218" i="3"/>
  <c r="M217" i="3"/>
  <c r="F217" i="3"/>
  <c r="M216" i="3"/>
  <c r="F216" i="3"/>
  <c r="M215" i="3"/>
  <c r="F215" i="3"/>
  <c r="M214" i="3"/>
  <c r="F214" i="3"/>
  <c r="M213" i="3"/>
  <c r="F213" i="3"/>
  <c r="M212" i="3"/>
  <c r="F212" i="3"/>
  <c r="M211" i="3"/>
  <c r="F211" i="3"/>
  <c r="M210" i="3"/>
  <c r="F210" i="3"/>
  <c r="M209" i="3"/>
  <c r="F209" i="3"/>
  <c r="M208" i="3"/>
  <c r="F208" i="3"/>
  <c r="M207" i="3"/>
  <c r="F207" i="3"/>
  <c r="M206" i="3"/>
  <c r="F206" i="3"/>
  <c r="M205" i="3"/>
  <c r="F205" i="3"/>
  <c r="M204" i="3"/>
  <c r="F204" i="3"/>
  <c r="M203" i="3"/>
  <c r="F203" i="3"/>
  <c r="M202" i="3"/>
  <c r="F202" i="3"/>
  <c r="M201" i="3"/>
  <c r="F201" i="3"/>
  <c r="M200" i="3"/>
  <c r="F200" i="3"/>
  <c r="M199" i="3"/>
  <c r="F199" i="3"/>
  <c r="M198" i="3"/>
  <c r="F198" i="3"/>
  <c r="M197" i="3"/>
  <c r="F197" i="3"/>
  <c r="M196" i="3"/>
  <c r="F196" i="3"/>
  <c r="M195" i="3"/>
  <c r="F195" i="3"/>
  <c r="M194" i="3"/>
  <c r="F194" i="3"/>
  <c r="M193" i="3"/>
  <c r="F193" i="3"/>
  <c r="M192" i="3"/>
  <c r="F192" i="3"/>
  <c r="M191" i="3"/>
  <c r="F191" i="3"/>
  <c r="M190" i="3"/>
  <c r="F190" i="3"/>
  <c r="M189" i="3"/>
  <c r="F189" i="3"/>
  <c r="M188" i="3"/>
  <c r="F188" i="3"/>
  <c r="M187" i="3"/>
  <c r="F187" i="3"/>
  <c r="M186" i="3"/>
  <c r="F186" i="3"/>
  <c r="M185" i="3"/>
  <c r="F185" i="3"/>
  <c r="M184" i="3"/>
  <c r="F184" i="3"/>
  <c r="M183" i="3"/>
  <c r="F183" i="3"/>
  <c r="M182" i="3"/>
  <c r="F182" i="3"/>
  <c r="M181" i="3"/>
  <c r="F181" i="3"/>
  <c r="M180" i="3"/>
  <c r="F180" i="3"/>
  <c r="M179" i="3"/>
  <c r="F179" i="3"/>
  <c r="M178" i="3"/>
  <c r="F178" i="3"/>
  <c r="M177" i="3"/>
  <c r="F177" i="3"/>
  <c r="M176" i="3"/>
  <c r="F176" i="3"/>
  <c r="M175" i="3"/>
  <c r="F175" i="3"/>
  <c r="M174" i="3"/>
  <c r="F174" i="3"/>
  <c r="M173" i="3"/>
  <c r="F173" i="3"/>
  <c r="M172" i="3"/>
  <c r="F172" i="3"/>
  <c r="M171" i="3"/>
  <c r="F171" i="3"/>
  <c r="M170" i="3"/>
  <c r="F170" i="3"/>
  <c r="M169" i="3"/>
  <c r="F169" i="3"/>
  <c r="M168" i="3"/>
  <c r="F168" i="3"/>
  <c r="M167" i="3"/>
  <c r="F167" i="3"/>
  <c r="M166" i="3"/>
  <c r="F166" i="3"/>
  <c r="M165" i="3"/>
  <c r="F165" i="3"/>
  <c r="M164" i="3"/>
  <c r="F164" i="3"/>
  <c r="M163" i="3"/>
  <c r="F163" i="3"/>
  <c r="M162" i="3"/>
  <c r="F162" i="3"/>
  <c r="M161" i="3"/>
  <c r="F161" i="3"/>
  <c r="M160" i="3"/>
  <c r="F160" i="3"/>
  <c r="M159" i="3"/>
  <c r="F159" i="3"/>
  <c r="M158" i="3"/>
  <c r="F158" i="3"/>
  <c r="M157" i="3"/>
  <c r="F157" i="3"/>
  <c r="M156" i="3"/>
  <c r="F156" i="3"/>
  <c r="M155" i="3"/>
  <c r="F155" i="3"/>
  <c r="M154" i="3"/>
  <c r="F154" i="3"/>
  <c r="M153" i="3"/>
  <c r="F153" i="3"/>
  <c r="M152" i="3"/>
  <c r="F152" i="3"/>
  <c r="M151" i="3"/>
  <c r="F151" i="3"/>
  <c r="M150" i="3"/>
  <c r="F150" i="3"/>
  <c r="M149" i="3"/>
  <c r="F149" i="3"/>
  <c r="M148" i="3"/>
  <c r="F148" i="3"/>
  <c r="M147" i="3"/>
  <c r="F147" i="3"/>
  <c r="M146" i="3"/>
  <c r="F146" i="3"/>
  <c r="M145" i="3"/>
  <c r="F145" i="3"/>
  <c r="M144" i="3"/>
  <c r="F144" i="3"/>
  <c r="M143" i="3"/>
  <c r="F143" i="3"/>
  <c r="M142" i="3"/>
  <c r="F142" i="3"/>
  <c r="M141" i="3"/>
  <c r="F141" i="3"/>
  <c r="M140" i="3"/>
  <c r="F140" i="3"/>
  <c r="M139" i="3"/>
  <c r="F139" i="3"/>
  <c r="M138" i="3"/>
  <c r="F138" i="3"/>
  <c r="M137" i="3"/>
  <c r="F137" i="3"/>
  <c r="M136" i="3"/>
  <c r="F136" i="3"/>
  <c r="M135" i="3"/>
  <c r="F135" i="3"/>
  <c r="M134" i="3"/>
  <c r="F134" i="3"/>
  <c r="M133" i="3"/>
  <c r="F133" i="3"/>
  <c r="M132" i="3"/>
  <c r="F132" i="3"/>
  <c r="M131" i="3"/>
  <c r="F131" i="3"/>
  <c r="M130" i="3"/>
  <c r="F130" i="3"/>
  <c r="M129" i="3"/>
  <c r="F129" i="3"/>
  <c r="M128" i="3"/>
  <c r="F128" i="3"/>
  <c r="M127" i="3"/>
  <c r="F127" i="3"/>
  <c r="M126" i="3"/>
  <c r="F126" i="3"/>
  <c r="M125" i="3"/>
  <c r="F125" i="3"/>
  <c r="M124" i="3"/>
  <c r="F124" i="3"/>
  <c r="M123" i="3"/>
  <c r="F123" i="3"/>
  <c r="M122" i="3"/>
  <c r="F122" i="3"/>
  <c r="M121" i="3"/>
  <c r="F121" i="3"/>
  <c r="M120" i="3"/>
  <c r="F120" i="3"/>
  <c r="M119" i="3"/>
  <c r="F119" i="3"/>
  <c r="M118" i="3"/>
  <c r="F118" i="3"/>
  <c r="M117" i="3"/>
  <c r="F117" i="3"/>
  <c r="M116" i="3"/>
  <c r="F116" i="3"/>
  <c r="M115" i="3"/>
  <c r="F115" i="3"/>
  <c r="M114" i="3"/>
  <c r="F114" i="3"/>
  <c r="M113" i="3"/>
  <c r="F113" i="3"/>
  <c r="M112" i="3"/>
  <c r="F112" i="3"/>
  <c r="M111" i="3"/>
  <c r="F111" i="3"/>
  <c r="M110" i="3"/>
  <c r="F110" i="3"/>
  <c r="M109" i="3"/>
  <c r="F109" i="3"/>
  <c r="M108" i="3"/>
  <c r="F108" i="3"/>
  <c r="M107" i="3"/>
  <c r="F107" i="3"/>
  <c r="M106" i="3"/>
  <c r="F106" i="3"/>
  <c r="M105" i="3"/>
  <c r="F105" i="3"/>
  <c r="M104" i="3"/>
  <c r="F104" i="3"/>
  <c r="M103" i="3"/>
  <c r="F103" i="3"/>
  <c r="M102" i="3"/>
  <c r="F102" i="3"/>
  <c r="M101" i="3"/>
  <c r="F101" i="3"/>
  <c r="M100" i="3"/>
  <c r="F100" i="3"/>
  <c r="M99" i="3"/>
  <c r="F99" i="3"/>
  <c r="M98" i="3"/>
  <c r="F98" i="3"/>
  <c r="M97" i="3"/>
  <c r="F97" i="3"/>
  <c r="M96" i="3"/>
  <c r="F96" i="3"/>
  <c r="M95" i="3"/>
  <c r="F95" i="3"/>
  <c r="M94" i="3"/>
  <c r="F94" i="3"/>
  <c r="M93" i="3"/>
  <c r="F93" i="3"/>
  <c r="M92" i="3"/>
  <c r="F92" i="3"/>
  <c r="M91" i="3"/>
  <c r="F91" i="3"/>
  <c r="M90" i="3"/>
  <c r="F90" i="3"/>
  <c r="M89" i="3"/>
  <c r="F89" i="3"/>
  <c r="M88" i="3"/>
  <c r="F88" i="3"/>
  <c r="M87" i="3"/>
  <c r="F87" i="3"/>
  <c r="M86" i="3"/>
  <c r="F86" i="3"/>
  <c r="M85" i="3"/>
  <c r="F85" i="3"/>
  <c r="M84" i="3"/>
  <c r="F84" i="3"/>
  <c r="M83" i="3"/>
  <c r="F83" i="3"/>
  <c r="M82" i="3"/>
  <c r="F82" i="3"/>
  <c r="M81" i="3"/>
  <c r="F81" i="3"/>
  <c r="M80" i="3"/>
  <c r="F80" i="3"/>
  <c r="M79" i="3"/>
  <c r="F79" i="3"/>
  <c r="M78" i="3"/>
  <c r="F78" i="3"/>
  <c r="M77" i="3"/>
  <c r="F77" i="3"/>
  <c r="M76" i="3"/>
  <c r="F76" i="3"/>
  <c r="M75" i="3"/>
  <c r="F75" i="3"/>
  <c r="M74" i="3"/>
  <c r="F74" i="3"/>
  <c r="M73" i="3"/>
  <c r="F73" i="3"/>
  <c r="M72" i="3"/>
  <c r="F72" i="3"/>
  <c r="M71" i="3"/>
  <c r="F71" i="3"/>
  <c r="M70" i="3"/>
  <c r="F70" i="3"/>
  <c r="M69" i="3"/>
  <c r="F69" i="3"/>
  <c r="M68" i="3"/>
  <c r="F68" i="3"/>
  <c r="M67" i="3"/>
  <c r="F67" i="3"/>
  <c r="M66" i="3"/>
  <c r="F66" i="3"/>
  <c r="M65" i="3"/>
  <c r="F65" i="3"/>
  <c r="M64" i="3"/>
  <c r="F64" i="3"/>
  <c r="M63" i="3"/>
  <c r="F63" i="3"/>
  <c r="M62" i="3"/>
  <c r="F62" i="3"/>
  <c r="M61" i="3"/>
  <c r="F61" i="3"/>
  <c r="M60" i="3"/>
  <c r="F60" i="3"/>
  <c r="M59" i="3"/>
  <c r="F59" i="3"/>
  <c r="M58" i="3"/>
  <c r="F58" i="3"/>
  <c r="M57" i="3"/>
  <c r="F57" i="3"/>
  <c r="M56" i="3"/>
  <c r="F56" i="3"/>
  <c r="M55" i="3"/>
  <c r="F55" i="3"/>
  <c r="M54" i="3"/>
  <c r="F54" i="3"/>
  <c r="M53" i="3"/>
  <c r="F53" i="3"/>
  <c r="M52" i="3"/>
  <c r="F52" i="3"/>
  <c r="M51" i="3"/>
  <c r="F51" i="3"/>
  <c r="M50" i="3"/>
  <c r="F50" i="3"/>
  <c r="M49" i="3"/>
  <c r="F49" i="3"/>
  <c r="M48" i="3"/>
  <c r="F48" i="3"/>
  <c r="M47" i="3"/>
  <c r="F47" i="3"/>
  <c r="M46" i="3"/>
  <c r="F46" i="3"/>
  <c r="M45" i="3"/>
  <c r="F45" i="3"/>
  <c r="M44" i="3"/>
  <c r="F44" i="3"/>
  <c r="M43" i="3"/>
  <c r="F43" i="3"/>
  <c r="M42" i="3"/>
  <c r="F42" i="3"/>
  <c r="M41" i="3"/>
  <c r="F41" i="3"/>
  <c r="M40" i="3"/>
  <c r="F40" i="3"/>
  <c r="M39" i="3"/>
  <c r="F39" i="3"/>
  <c r="M38" i="3"/>
  <c r="F38" i="3"/>
  <c r="M37" i="3"/>
  <c r="F37" i="3"/>
  <c r="M36" i="3"/>
  <c r="F36" i="3"/>
  <c r="M35" i="3"/>
  <c r="F35" i="3"/>
  <c r="M34" i="3"/>
  <c r="F34" i="3"/>
  <c r="M33" i="3"/>
  <c r="F33" i="3"/>
  <c r="M32" i="3"/>
  <c r="F32" i="3"/>
  <c r="M31" i="3"/>
  <c r="F31" i="3"/>
  <c r="M30" i="3"/>
  <c r="F30" i="3"/>
  <c r="M29" i="3"/>
  <c r="F29" i="3"/>
  <c r="M28" i="3"/>
  <c r="F28" i="3"/>
  <c r="M27" i="3"/>
  <c r="F27" i="3"/>
  <c r="M26" i="3"/>
  <c r="F26" i="3"/>
  <c r="M25" i="3"/>
  <c r="F25" i="3"/>
  <c r="M24" i="3"/>
  <c r="F24" i="3"/>
  <c r="M23" i="3"/>
  <c r="F23" i="3"/>
  <c r="M22" i="3"/>
  <c r="F22" i="3"/>
  <c r="M21" i="3"/>
  <c r="F21" i="3"/>
  <c r="M20" i="3"/>
  <c r="F20" i="3"/>
  <c r="M19" i="3"/>
  <c r="F19" i="3"/>
  <c r="M18" i="3"/>
  <c r="F18" i="3"/>
  <c r="M17" i="3"/>
  <c r="F17" i="3"/>
  <c r="M16" i="3"/>
  <c r="F16" i="3"/>
  <c r="M15" i="3"/>
  <c r="F15" i="3"/>
  <c r="M14" i="3"/>
  <c r="F14" i="3"/>
  <c r="M13" i="3"/>
  <c r="F13" i="3"/>
  <c r="M12" i="3"/>
  <c r="F12" i="3"/>
  <c r="M11" i="3"/>
  <c r="F11" i="3"/>
  <c r="M10" i="3"/>
  <c r="F10" i="3"/>
  <c r="M9" i="3"/>
  <c r="F9" i="3"/>
  <c r="M8" i="3"/>
  <c r="F8" i="3"/>
  <c r="M7" i="3"/>
  <c r="F7" i="3"/>
  <c r="M6" i="3"/>
  <c r="F6" i="3"/>
  <c r="M5" i="3"/>
  <c r="F5" i="3"/>
  <c r="M4" i="3"/>
  <c r="F4" i="3"/>
  <c r="M3" i="3"/>
  <c r="F3" i="3"/>
  <c r="M2" i="3"/>
  <c r="F2" i="3"/>
  <c r="K159" i="2"/>
  <c r="K158" i="2"/>
  <c r="M158" i="2" s="1"/>
  <c r="K157" i="2"/>
  <c r="K156" i="2"/>
  <c r="K155" i="2"/>
  <c r="K154" i="2"/>
  <c r="K153" i="2"/>
  <c r="H148" i="2"/>
  <c r="H147" i="2"/>
  <c r="H146" i="2"/>
  <c r="H145" i="2"/>
  <c r="H144" i="2"/>
  <c r="H143" i="2"/>
  <c r="H142" i="2"/>
  <c r="H141" i="2"/>
  <c r="H140" i="2"/>
  <c r="H139" i="2"/>
  <c r="E139" i="2"/>
  <c r="H138" i="2"/>
  <c r="H137" i="2"/>
  <c r="H136" i="2"/>
  <c r="E136" i="2"/>
  <c r="H135" i="2"/>
  <c r="H134" i="2"/>
  <c r="H133" i="2"/>
  <c r="H132" i="2"/>
  <c r="E132" i="2"/>
  <c r="H131" i="2"/>
  <c r="H130" i="2"/>
  <c r="H129" i="2"/>
  <c r="H128" i="2"/>
  <c r="H127" i="2"/>
  <c r="H126" i="2"/>
  <c r="H125" i="2"/>
  <c r="H124" i="2"/>
  <c r="H123" i="2"/>
  <c r="H122" i="2"/>
  <c r="H121" i="2"/>
  <c r="E121" i="2"/>
  <c r="H120" i="2"/>
  <c r="H119" i="2"/>
  <c r="E119" i="2"/>
  <c r="H118" i="2"/>
  <c r="E118" i="2"/>
  <c r="H117" i="2"/>
  <c r="H116" i="2"/>
  <c r="E116" i="2"/>
  <c r="H115" i="2"/>
  <c r="E115" i="2"/>
  <c r="H114" i="2"/>
  <c r="E114" i="2"/>
  <c r="H113" i="2"/>
  <c r="H112" i="2"/>
  <c r="E112" i="2"/>
  <c r="H111" i="2"/>
  <c r="H110" i="2"/>
  <c r="H109" i="2"/>
  <c r="H108" i="2"/>
  <c r="H107" i="2"/>
  <c r="E107" i="2"/>
  <c r="H106" i="2"/>
  <c r="H105" i="2"/>
  <c r="H104" i="2"/>
  <c r="H103" i="2"/>
  <c r="E103" i="2"/>
  <c r="H102" i="2"/>
  <c r="H101" i="2"/>
  <c r="E101" i="2"/>
  <c r="H100" i="2"/>
  <c r="H99" i="2"/>
  <c r="H98" i="2"/>
  <c r="E98" i="2"/>
  <c r="H97" i="2"/>
  <c r="H96" i="2"/>
  <c r="H95" i="2"/>
  <c r="H94" i="2"/>
  <c r="H93" i="2"/>
  <c r="H92" i="2"/>
  <c r="H91" i="2"/>
  <c r="H90" i="2"/>
  <c r="H89" i="2"/>
  <c r="E89" i="2"/>
  <c r="H88" i="2"/>
  <c r="H87" i="2"/>
  <c r="H86" i="2"/>
  <c r="H85" i="2"/>
  <c r="E85" i="2"/>
  <c r="H84" i="2"/>
  <c r="H83" i="2"/>
  <c r="H82" i="2"/>
  <c r="H81" i="2"/>
  <c r="H80" i="2"/>
  <c r="H79" i="2"/>
  <c r="H78" i="2"/>
  <c r="H77" i="2"/>
  <c r="H76" i="2"/>
  <c r="H75" i="2"/>
  <c r="E75" i="2"/>
  <c r="H74" i="2"/>
  <c r="H73" i="2"/>
  <c r="E73" i="2"/>
  <c r="H72" i="2"/>
  <c r="H71" i="2"/>
  <c r="H70" i="2"/>
  <c r="E70" i="2"/>
  <c r="H69" i="2"/>
  <c r="H68" i="2"/>
  <c r="H67" i="2"/>
  <c r="H66" i="2"/>
  <c r="H65" i="2"/>
  <c r="H64" i="2"/>
  <c r="H63" i="2"/>
  <c r="H62" i="2"/>
  <c r="H60" i="2"/>
  <c r="H59" i="2"/>
  <c r="H58" i="2"/>
  <c r="H57" i="2"/>
  <c r="H56" i="2"/>
  <c r="H55" i="2"/>
  <c r="E55" i="2"/>
  <c r="H54" i="2"/>
  <c r="H53" i="2"/>
  <c r="H52" i="2"/>
  <c r="H51" i="2"/>
  <c r="H50" i="2"/>
  <c r="H49" i="2"/>
  <c r="E49" i="2"/>
  <c r="H48" i="2"/>
  <c r="H47" i="2"/>
  <c r="E47" i="2"/>
  <c r="H46" i="2"/>
  <c r="E46" i="2"/>
  <c r="H45" i="2"/>
  <c r="H44" i="2"/>
  <c r="E44" i="2"/>
  <c r="H43" i="2"/>
  <c r="E43" i="2"/>
  <c r="H42" i="2"/>
  <c r="E42" i="2"/>
  <c r="H41" i="2"/>
  <c r="H40" i="2"/>
  <c r="H39" i="2"/>
  <c r="H38" i="2"/>
  <c r="E38" i="2"/>
  <c r="H37" i="2"/>
  <c r="H36" i="2"/>
  <c r="H35" i="2"/>
  <c r="E35" i="2"/>
  <c r="H34" i="2"/>
  <c r="H33" i="2"/>
  <c r="H32" i="2"/>
  <c r="H31" i="2"/>
  <c r="E31" i="2"/>
  <c r="H30" i="2"/>
  <c r="H29" i="2"/>
  <c r="H28" i="2"/>
  <c r="H27" i="2"/>
  <c r="H26" i="2"/>
  <c r="E26" i="2"/>
  <c r="H25" i="2"/>
  <c r="E25" i="2"/>
  <c r="H24" i="2"/>
  <c r="H23" i="2"/>
  <c r="H22" i="2"/>
  <c r="H21" i="2"/>
  <c r="E21" i="2"/>
  <c r="H20" i="2"/>
  <c r="H19" i="2"/>
  <c r="H18" i="2"/>
  <c r="H17" i="2"/>
  <c r="E17" i="2"/>
  <c r="H16" i="2"/>
  <c r="E16" i="2"/>
  <c r="H15" i="2"/>
  <c r="H14" i="2"/>
  <c r="H13" i="2"/>
  <c r="H12" i="2"/>
  <c r="H11" i="2"/>
  <c r="E11" i="2"/>
  <c r="H10" i="2"/>
  <c r="H9" i="2"/>
  <c r="H8" i="2"/>
  <c r="H7" i="2"/>
  <c r="E7" i="2"/>
  <c r="H6" i="2"/>
  <c r="E6" i="2"/>
  <c r="H5" i="2"/>
  <c r="H4" i="2"/>
  <c r="H3" i="2"/>
  <c r="H2" i="2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160" i="2" l="1"/>
  <c r="L156" i="2" s="1"/>
  <c r="L157" i="2" l="1"/>
  <c r="M157" i="2"/>
  <c r="L155" i="2"/>
  <c r="M155" i="2" s="1"/>
  <c r="N158" i="2" s="1"/>
  <c r="L154" i="2"/>
  <c r="L158" i="2"/>
  <c r="L153" i="2"/>
  <c r="M153" i="2"/>
  <c r="N157" i="2" l="1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0"/>
            <color rgb="FF000000"/>
            <rFont val="Arial"/>
            <family val="2"/>
          </rPr>
          <t>0= IMPOSIBLE CLIENTE
1= DAR SEGUIMIENTO (NÚMERO VÁLIDO)
2=INTERES ( HA AGENDADO CITA o PROSPECTO)
3= PROSPECTO
7=compró con otro
8= ha ido instalación
9= YA COMPRÓ
	-Jesús Urrutia Camacho</t>
        </r>
      </text>
    </comment>
    <comment ref="D1" authorId="0" shapeId="0">
      <text>
        <r>
          <rPr>
            <sz val="10"/>
            <color rgb="FF000000"/>
            <rFont val="Arial"/>
            <family val="2"/>
          </rPr>
          <t>ENP1: 11
ENP5: 15
ENP6: 16
CCHSUR: 101
IPN15: 215
IPN13: 213
BACHILLERESMilpas: 31
CONALEP: 4
CETIS : 5
	-Jesús Urrutia Camacho
Conalpe tlahuac42 cona iztapalapa 43
	-Jesús Urrutia Camacho
9 Otras
	-Jesús Urrutia Camacho</t>
        </r>
      </text>
    </comment>
    <comment ref="Z1" authorId="0" shapeId="0">
      <text>
        <r>
          <rPr>
            <sz val="10"/>
            <color rgb="FF000000"/>
            <rFont val="Arial"/>
            <family val="2"/>
          </rPr>
          <t>1 Facebook
2 Whatsapp
3 Instagram
4 Messenger
99 No uso
	-Jesús Urrutia Camacho</t>
        </r>
      </text>
    </comment>
    <comment ref="D101" authorId="0" shapeId="0">
      <text>
        <r>
          <rPr>
            <sz val="10"/>
            <color rgb="FF000000"/>
            <rFont val="Arial"/>
            <family val="2"/>
          </rPr>
          <t>Aquí están, +emanueltellezsoto1@ciencias.unam.mx
_Asignada a José Emanuel Téllez Soto_
	-Jesús Urrutia Camacho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1" authorId="0" shapeId="0">
      <text>
        <r>
          <rPr>
            <sz val="10"/>
            <color rgb="FF000000"/>
            <rFont val="Arial"/>
            <family val="2"/>
          </rPr>
          <t>0= IMPOSIBLE CLIENTE
1= DAR SEGUIMIENTO (NÚMERO VÁLIDO)
2=INTERES ( HA AGENDADO CITA o PROSPECTO)
3= PROSPECTO
7=compró con otro
8= ha ido instalación
9= YA COMPRÓ</t>
        </r>
      </text>
    </comment>
    <comment ref="V1" authorId="0" shapeId="0">
      <text>
        <r>
          <rPr>
            <sz val="10"/>
            <color rgb="FF000000"/>
            <rFont val="Arial"/>
            <family val="2"/>
          </rPr>
          <t>En las opciones donde es posible más dos una respuesta, colocar los números separados por una coma. Ejemplo: 1,2,3..
	-Jesús Urrutia Camacho</t>
        </r>
      </text>
    </comment>
    <comment ref="AM1" authorId="0" shapeId="0">
      <text>
        <r>
          <rPr>
            <sz val="10"/>
            <color rgb="FF000000"/>
            <rFont val="Arial"/>
            <family val="2"/>
          </rPr>
          <t>1 Facebook
2 Whatsapp
3 Instagram
4 Messenger
5 Tweet
6 Youtube
99 No uso
	-Jesús Urrutia Camacho</t>
        </r>
      </text>
    </comment>
    <comment ref="AU1" authorId="0" shapeId="0">
      <text>
        <r>
          <rPr>
            <sz val="10"/>
            <color rgb="FF000000"/>
            <rFont val="Arial"/>
            <family val="2"/>
          </rPr>
          <t>Esta columna dejarla vacía. Después la desarrollamos.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0"/>
            <color rgb="FF000000"/>
            <rFont val="Arial"/>
            <family val="2"/>
          </rPr>
          <t xml:space="preserve">Muchas mamás van a dejar a sus hijx, entonces NO marcar a la hora de llamada: 14:00.
</t>
        </r>
      </text>
    </comment>
    <comment ref="N1" authorId="0" shapeId="0">
      <text>
        <r>
          <rPr>
            <sz val="10"/>
            <color rgb="FF000000"/>
            <rFont val="Arial"/>
            <family val="2"/>
          </rPr>
          <t>0= IMPOSIBLE CLIENTE
1= DAR SEGUIMIENTO (NÚMERO VÁLIDO)
2=INTERES ( HA AGENDADO CITA o PROSPECTO)
3= PROSPECTO
7=compró con otro
8= ha ido instalación
9= YA COMPRÓ
	-Jesús Urrutia Camacho</t>
        </r>
      </text>
    </comment>
    <comment ref="P1" authorId="0" shapeId="0">
      <text>
        <r>
          <rPr>
            <sz val="10"/>
            <color rgb="FF000000"/>
            <rFont val="Arial"/>
            <family val="2"/>
          </rPr>
          <t>ENP1: 11
ENP5: 15
ENP6: 16
CCHSUR: 101
IPN15: 215
IPN13: 213
BACHILLERESMilpas: 31
CONALEP: 4
CETIS : 5
**Conalpe tlahuac42 cona iztapalapa 43
	-Diego Nava
CCH Oriente: 102
	-Diego Nava
Conalep Milpa Alta: 44
	-Diego Nava
Cecyt: 6
	-Diego Nava
Conalep chalco: 45
	-Diego Nava</t>
        </r>
      </text>
    </comment>
    <comment ref="AN1" authorId="0" shapeId="0">
      <text>
        <r>
          <rPr>
            <sz val="10"/>
            <color rgb="FF000000"/>
            <rFont val="Arial"/>
            <family val="2"/>
          </rPr>
          <t>1	Facebook
2	Whatsapp
3	Instagram
4	Messenger
99	No uso
	-Jesús Urrutia Camacho</t>
        </r>
      </text>
    </comment>
    <comment ref="AV1" authorId="0" shapeId="0">
      <text>
        <r>
          <rPr>
            <sz val="10"/>
            <color rgb="FF000000"/>
            <rFont val="Arial"/>
            <family val="2"/>
          </rPr>
          <t>Esta columna dejarla vacía. Después la desarrollamos.</t>
        </r>
      </text>
    </comment>
    <comment ref="D18" authorId="0" shapeId="0">
      <text>
        <r>
          <rPr>
            <sz val="10"/>
            <color rgb="FF000000"/>
            <rFont val="Arial"/>
            <family val="2"/>
          </rPr>
          <t>No identifique la encuesta
	-Nohemi Pèrez</t>
        </r>
      </text>
    </comment>
    <comment ref="D22" authorId="0" shapeId="0">
      <text>
        <r>
          <rPr>
            <sz val="10"/>
            <color rgb="FF000000"/>
            <rFont val="Arial"/>
            <family val="2"/>
          </rPr>
          <t>Sólo contestó la primera pag.
	-Nohemi Pèrez</t>
        </r>
      </text>
    </comment>
    <comment ref="D27" authorId="0" shapeId="0">
      <text>
        <r>
          <rPr>
            <sz val="10"/>
            <color rgb="FF000000"/>
            <rFont val="Arial"/>
            <family val="2"/>
          </rPr>
          <t>Sólo contesto la primera pag.
	-Nohemi Pèrez</t>
        </r>
      </text>
    </comment>
    <comment ref="D56" authorId="0" shapeId="0">
      <text>
        <r>
          <rPr>
            <sz val="10"/>
            <color rgb="FF000000"/>
            <rFont val="Arial"/>
            <family val="2"/>
          </rPr>
          <t>La hoja no tiene nombre
	-Nohemi Pèrez</t>
        </r>
      </text>
    </comment>
    <comment ref="AN128" authorId="0" shapeId="0">
      <text>
        <r>
          <rPr>
            <sz val="10"/>
            <color rgb="FF000000"/>
            <rFont val="Arial"/>
            <family val="2"/>
          </rPr>
          <t>Puso "Todas"
	-Diego Nava</t>
        </r>
      </text>
    </comment>
    <comment ref="AN132" authorId="0" shapeId="0">
      <text>
        <r>
          <rPr>
            <sz val="10"/>
            <color rgb="FF000000"/>
            <rFont val="Arial"/>
            <family val="2"/>
          </rPr>
          <t>Puso "Todas"
	-Diego Nava</t>
        </r>
      </text>
    </comment>
    <comment ref="N136" authorId="0" shapeId="0">
      <text>
        <r>
          <rPr>
            <sz val="10"/>
            <color rgb="FF000000"/>
            <rFont val="Arial"/>
            <family val="2"/>
          </rPr>
          <t>varias preguntas sin contestar
	-Diego Nava</t>
        </r>
      </text>
    </comment>
    <comment ref="L150" authorId="0" shapeId="0">
      <text>
        <r>
          <rPr>
            <sz val="10"/>
            <color rgb="FF000000"/>
            <rFont val="Arial"/>
            <family val="2"/>
          </rPr>
          <t>Casi no lleno nada
	-Diego Nava</t>
        </r>
      </text>
    </comment>
    <comment ref="AN152" authorId="0" shapeId="0">
      <text>
        <r>
          <rPr>
            <sz val="10"/>
            <color rgb="FF000000"/>
            <rFont val="Arial"/>
            <family val="2"/>
          </rPr>
          <t>Todas
	-Diego Nava
Si todas, entonces 5
	-Jesús Urrutia Camacho
si todas, 1,2,3,4,5,
	-Jesús Urrutia Camacho</t>
        </r>
      </text>
    </comment>
    <comment ref="A179" authorId="0" shapeId="0">
      <text>
        <r>
          <rPr>
            <sz val="10"/>
            <color rgb="FF000000"/>
            <rFont val="Arial"/>
            <family val="2"/>
          </rPr>
          <t>Filtro hasta esta fila
	-Diego Nava</t>
        </r>
      </text>
    </comment>
  </commentList>
</comments>
</file>

<file path=xl/sharedStrings.xml><?xml version="1.0" encoding="utf-8"?>
<sst xmlns="http://schemas.openxmlformats.org/spreadsheetml/2006/main" count="4181" uniqueCount="2214">
  <si>
    <t>Grupo</t>
  </si>
  <si>
    <t>Alumno</t>
  </si>
  <si>
    <t>Tutor</t>
  </si>
  <si>
    <t>Cel estud</t>
  </si>
  <si>
    <t>Casa/cel tutor</t>
  </si>
  <si>
    <t>Calificación x/128</t>
  </si>
  <si>
    <t>Trabajo Otros</t>
  </si>
  <si>
    <t>MensajeEnviado</t>
  </si>
  <si>
    <t>Llamador</t>
  </si>
  <si>
    <t>Turno</t>
  </si>
  <si>
    <t>Status</t>
  </si>
  <si>
    <t>Intento llamada</t>
  </si>
  <si>
    <t>Observación</t>
  </si>
  <si>
    <t>Califica Prueba</t>
  </si>
  <si>
    <t>Opción 1</t>
  </si>
  <si>
    <t>Opción 2</t>
  </si>
  <si>
    <t>Opción 3</t>
  </si>
  <si>
    <t>MotivoEleccion</t>
  </si>
  <si>
    <t>Sexo</t>
  </si>
  <si>
    <t>InternetCasa</t>
  </si>
  <si>
    <t>DatosCel</t>
  </si>
  <si>
    <t>DisponeCasa</t>
  </si>
  <si>
    <t>Aplicador</t>
  </si>
  <si>
    <t>Sihoyfuera</t>
  </si>
  <si>
    <t>Convocatoria</t>
  </si>
  <si>
    <t>Situacion</t>
  </si>
  <si>
    <t>MotivoEstudio</t>
  </si>
  <si>
    <t>DejarEscuela</t>
  </si>
  <si>
    <t>Faltar</t>
  </si>
  <si>
    <t>Expectativas</t>
  </si>
  <si>
    <t>Tiempo</t>
  </si>
  <si>
    <t>PublicPrivada</t>
  </si>
  <si>
    <t>Casa/cel alumno aparentemente</t>
  </si>
  <si>
    <t>Promedio</t>
  </si>
  <si>
    <t>Cursos</t>
  </si>
  <si>
    <t>Agua</t>
  </si>
  <si>
    <t>Autos</t>
  </si>
  <si>
    <t>Baños</t>
  </si>
  <si>
    <t>Trabajadore14</t>
  </si>
  <si>
    <t>EscolaridadJefe</t>
  </si>
  <si>
    <t>RedSocial</t>
  </si>
  <si>
    <t>InternetEstudio</t>
  </si>
  <si>
    <t>ExamenDiagno</t>
  </si>
  <si>
    <t>Correo</t>
  </si>
  <si>
    <t>Nombre tutor</t>
  </si>
  <si>
    <t>Celular</t>
  </si>
  <si>
    <t>Casa</t>
  </si>
  <si>
    <t>cel padre</t>
  </si>
  <si>
    <t>Suma de variables Socioeconómicas</t>
  </si>
  <si>
    <t>Calificación x/100</t>
  </si>
  <si>
    <t>Cantidad de Tutores</t>
  </si>
  <si>
    <t>Concordancia entre "Jefe de Familia"y "tutor"</t>
  </si>
  <si>
    <t>D</t>
  </si>
  <si>
    <t>Luis Guadarrama Garces</t>
  </si>
  <si>
    <t>Guadalupe Garces Hdz</t>
  </si>
  <si>
    <t>E</t>
  </si>
  <si>
    <t>A</t>
  </si>
  <si>
    <t>Tiempo (en s)</t>
  </si>
  <si>
    <t>Madre renuente a capacitación, pues para un 5 es sufieinte</t>
  </si>
  <si>
    <t>Paola Rosas del Aguilar</t>
  </si>
  <si>
    <t>Itzel Barrio</t>
  </si>
  <si>
    <t>papa en la carcel, contesto abuelita que no tienen dinero, y madre no atiende hija</t>
  </si>
  <si>
    <t>Andrea Murguia Muñoz</t>
  </si>
  <si>
    <t>Angeles Murcia Carrillo, Erika Yolanda Murguia, Andrea Murguia</t>
  </si>
  <si>
    <t>no contesta</t>
  </si>
  <si>
    <t>Jolette Valdez Maldonado</t>
  </si>
  <si>
    <t>Sandra Luz Maldonado Aragón</t>
  </si>
  <si>
    <t>No existe</t>
  </si>
  <si>
    <t xml:space="preserve">quiere información. / </t>
  </si>
  <si>
    <t xml:space="preserve">D </t>
  </si>
  <si>
    <t>Angel Maldonado Duran</t>
  </si>
  <si>
    <t>Monica Duran Romero</t>
  </si>
  <si>
    <t>1,4</t>
  </si>
  <si>
    <t>4,9</t>
  </si>
  <si>
    <t xml:space="preserve">Angel Jimenez </t>
  </si>
  <si>
    <t>1,2,3,4,6</t>
  </si>
  <si>
    <t>2,5</t>
  </si>
  <si>
    <t>Ingrata49@gamil.com</t>
  </si>
  <si>
    <t>Balbuena Luis</t>
  </si>
  <si>
    <t>Letisia Balbuena Fierro</t>
  </si>
  <si>
    <t>Le interesa, mandar WA. / inf. costos y duracion por whats</t>
  </si>
  <si>
    <t>1,3,5,6</t>
  </si>
  <si>
    <t>Melanie Paulette Olvera Acatitla</t>
  </si>
  <si>
    <t>Yeni Acatitla, Minndalay Rouss olvera</t>
  </si>
  <si>
    <t>Fernanda Cadenas</t>
  </si>
  <si>
    <t>1,3,4,6,7</t>
  </si>
  <si>
    <t>1,9</t>
  </si>
  <si>
    <t xml:space="preserve">domingo a la 1 mandar ubicacion </t>
  </si>
  <si>
    <t>Pablo Gomez</t>
  </si>
  <si>
    <t>Arleth Gpe Alvarez Hrdz</t>
  </si>
  <si>
    <t>Yasmin Hdz</t>
  </si>
  <si>
    <t>Son buenas</t>
  </si>
  <si>
    <t>1,2,3,4,5,6,7</t>
  </si>
  <si>
    <t>4,8</t>
  </si>
  <si>
    <t>6,9</t>
  </si>
  <si>
    <t>1,2</t>
  </si>
  <si>
    <t>Luis Eduardo</t>
  </si>
  <si>
    <t>Leticia Balbuena F.</t>
  </si>
  <si>
    <t>Contreras Vega Azael</t>
  </si>
  <si>
    <t>Isela Vega Acevedo</t>
  </si>
  <si>
    <t>Contestó, abuelita Lupita. Marcar luego de 18:00 pa mamá, xq está trabajando, marcar a las 17:00</t>
  </si>
  <si>
    <t>Yire Ojan I M</t>
  </si>
  <si>
    <t>Maria Magdalena Molina Aranda</t>
  </si>
  <si>
    <t>el numero fijo es casa de la abuela, ya esta bien el celular, mandar información yllamar de nuevo mañana.</t>
  </si>
  <si>
    <t>Saul Rico Castañeda</t>
  </si>
  <si>
    <t>Mayra Jaquelin Castañeda Jimenez</t>
  </si>
  <si>
    <t xml:space="preserve">contesto hijo en el segundo numero. volver a marcar. que segun esta tomando curso </t>
  </si>
  <si>
    <t>Uriel Salgado Arroyo</t>
  </si>
  <si>
    <t>Hilda</t>
  </si>
  <si>
    <t xml:space="preserve">sabado a las 3 mandar ubicacion </t>
  </si>
  <si>
    <t>Diana Soto Muñiz</t>
  </si>
  <si>
    <t>Ma Guadalupe Muñiz</t>
  </si>
  <si>
    <t>Bloqueo WA</t>
  </si>
  <si>
    <t>Son de alta demanda y ahí puedo mejorar mucho</t>
  </si>
  <si>
    <t>azantocove@gmail.com</t>
  </si>
  <si>
    <t>Azael Vega</t>
  </si>
  <si>
    <t>Isela Vega Acevelo</t>
  </si>
  <si>
    <t xml:space="preserve">Vazquez Tenorio Jesús </t>
  </si>
  <si>
    <t>Rosa María</t>
  </si>
  <si>
    <t>Marlon Rogelio Basilio</t>
  </si>
  <si>
    <t>Evelyn Carin</t>
  </si>
  <si>
    <t>Me gusta</t>
  </si>
  <si>
    <t>*</t>
  </si>
  <si>
    <t>No entra llamada</t>
  </si>
  <si>
    <t>Jatzini Romero Guzman</t>
  </si>
  <si>
    <t>Ma josefina Guzman Gonzalez</t>
  </si>
  <si>
    <t>x</t>
  </si>
  <si>
    <t>Gael Tenorio</t>
  </si>
  <si>
    <t>Sin datos de contacto</t>
  </si>
  <si>
    <t>Jesus Vazquez</t>
  </si>
  <si>
    <t>Montealegre Zamudio Lui</t>
  </si>
  <si>
    <t xml:space="preserve">ya tiene curso. va en uno en 31 </t>
  </si>
  <si>
    <t>Jose Luis</t>
  </si>
  <si>
    <t>Alezis Tellez Pineda</t>
  </si>
  <si>
    <t>Maydelin pineda</t>
  </si>
  <si>
    <t>Porque sí</t>
  </si>
  <si>
    <t>4,6</t>
  </si>
  <si>
    <t>0,2</t>
  </si>
  <si>
    <t xml:space="preserve">intentar. contesto tía marcar a las 2 </t>
  </si>
  <si>
    <t>Luis Montealegre</t>
  </si>
  <si>
    <t>Vazquez Sanchez Gustavo</t>
  </si>
  <si>
    <t>Gabriela</t>
  </si>
  <si>
    <t>Desarrollo profesional</t>
  </si>
  <si>
    <t>LalobelCruz@gmail.com</t>
  </si>
  <si>
    <t xml:space="preserve">Alan Beltmon </t>
  </si>
  <si>
    <t>2,8</t>
  </si>
  <si>
    <t>Junta</t>
  </si>
  <si>
    <t>Malanie Trejo Mtnz</t>
  </si>
  <si>
    <t>Luz Elena trejo Martinez</t>
  </si>
  <si>
    <t>xboxcomunity32@gmail.com</t>
  </si>
  <si>
    <t>Gustavo Vazquez</t>
  </si>
  <si>
    <t>Alvarez Garnica Adrián</t>
  </si>
  <si>
    <t>Francelia Garnica Flores</t>
  </si>
  <si>
    <t>Tiene la carrera que me gusta</t>
  </si>
  <si>
    <t>1,3,4,5,6,7</t>
  </si>
  <si>
    <t>Le interesa, mandar WA. Niña con pie fracturado.</t>
  </si>
  <si>
    <t xml:space="preserve">América Ulloa Garcia </t>
  </si>
  <si>
    <t>Araceli Garcia P</t>
  </si>
  <si>
    <t>adrianalvarezgarnica2000@gmail.com</t>
  </si>
  <si>
    <t>Adrian Alvarez</t>
  </si>
  <si>
    <t>Velazquez Galarza Daniela</t>
  </si>
  <si>
    <t>Concepción Galarza Tenorio</t>
  </si>
  <si>
    <t>Por las carreras que tienen me agradan</t>
  </si>
  <si>
    <t>1,2,3,4,5,6</t>
  </si>
  <si>
    <t>1,2,4,5,8</t>
  </si>
  <si>
    <t>Ailin Martinez</t>
  </si>
  <si>
    <t>galarzaliz942@gmail.com</t>
  </si>
  <si>
    <t>Liz Ü Galarza</t>
  </si>
  <si>
    <t>Cpncepción Galarza Tenorio</t>
  </si>
  <si>
    <t>Soto Coria Johana</t>
  </si>
  <si>
    <t>Jose Juan Soto</t>
  </si>
  <si>
    <t xml:space="preserve">papá loco </t>
  </si>
  <si>
    <t>Porque quiero estudiar psicología</t>
  </si>
  <si>
    <t>Gael Zaria RAmirez Chavez</t>
  </si>
  <si>
    <t>Francisco Iva´n</t>
  </si>
  <si>
    <t>1,2,3,4,5</t>
  </si>
  <si>
    <t>3,4</t>
  </si>
  <si>
    <t>sotocoriajohana@gmail.com</t>
  </si>
  <si>
    <t>NO LE INTERESA, Papá comenta que si su hijo es un menso es su pedo</t>
  </si>
  <si>
    <t>Johana Polet</t>
  </si>
  <si>
    <t>Jose Juan Soto Tellez</t>
  </si>
  <si>
    <t>Zamora Cardoso Brenda</t>
  </si>
  <si>
    <t>Argelia Cardoso</t>
  </si>
  <si>
    <t>Ayleen Hdz Maza</t>
  </si>
  <si>
    <t>Susana Maza Gonzales</t>
  </si>
  <si>
    <t xml:space="preserve"> </t>
  </si>
  <si>
    <t>Contesta en el primero. se le envia WA con ubicacion y horarios</t>
  </si>
  <si>
    <t>Porque la carrera que yo quiero es muy reconocida ahí</t>
  </si>
  <si>
    <t>2,3</t>
  </si>
  <si>
    <t>Geal Garcia Herrera</t>
  </si>
  <si>
    <t>Rosa Herrera Pantaleon</t>
  </si>
  <si>
    <t>brendadenisee.123@hotmail.com</t>
  </si>
  <si>
    <t>Denisee Cardoso</t>
  </si>
  <si>
    <t>YA LO INCREIBIERON EN UN CURSO DEL POLI</t>
  </si>
  <si>
    <t>Argelia Cardoso Gutierrez</t>
  </si>
  <si>
    <t>Miranda O1uera Aylin</t>
  </si>
  <si>
    <t>Liliana O1uera</t>
  </si>
  <si>
    <t>Eder G Jimenez Minuz</t>
  </si>
  <si>
    <t xml:space="preserve">Por las carreras </t>
  </si>
  <si>
    <t xml:space="preserve">María Elba </t>
  </si>
  <si>
    <t>2,4</t>
  </si>
  <si>
    <t>Vanesa Zarte</t>
  </si>
  <si>
    <t>Liliana Oseguera</t>
  </si>
  <si>
    <t>Lopez Diego A</t>
  </si>
  <si>
    <t>María Lopez Garcia</t>
  </si>
  <si>
    <t>Porque tienen la opción en la que me quiero especializar</t>
  </si>
  <si>
    <t>lopezlopezdiegoalexis@gmail.com</t>
  </si>
  <si>
    <t>Diego Lopez</t>
  </si>
  <si>
    <t>Le interesa, mandar WA</t>
  </si>
  <si>
    <t>María Lopez García</t>
  </si>
  <si>
    <t>Mrtnz Nava Iridian</t>
  </si>
  <si>
    <t>Jacquelin Nava</t>
  </si>
  <si>
    <t>Mónica Vazquez Moreno</t>
  </si>
  <si>
    <t>Gabriela Gabriela Moreno Cruz</t>
  </si>
  <si>
    <t>Instalaciones, educación y carreras</t>
  </si>
  <si>
    <t>no contesta/ se envia WA</t>
  </si>
  <si>
    <t>Wendy Karania Lopez Barrios</t>
  </si>
  <si>
    <t>Denisse Barrios Peña</t>
  </si>
  <si>
    <t>iridian333@outlook.com</t>
  </si>
  <si>
    <t>Iri Martínez</t>
  </si>
  <si>
    <t>Jacqueline Nava Padilla</t>
  </si>
  <si>
    <t xml:space="preserve">Alexandra Mrtnz </t>
  </si>
  <si>
    <t>Luz Maria Montaño</t>
  </si>
  <si>
    <t>LLAMAR</t>
  </si>
  <si>
    <t>2 15</t>
  </si>
  <si>
    <t>Alberto Monte alegre</t>
  </si>
  <si>
    <t>Yolanda Sotelo Garcia</t>
  </si>
  <si>
    <t>0,6</t>
  </si>
  <si>
    <t>alexandramartinezmontano@gmail.com</t>
  </si>
  <si>
    <t>Ale Martinez</t>
  </si>
  <si>
    <t>Luz Maria Montaño Castro</t>
  </si>
  <si>
    <t>Buzon</t>
  </si>
  <si>
    <t xml:space="preserve">Sanchez Gama Maria </t>
  </si>
  <si>
    <t>Thalia Gama</t>
  </si>
  <si>
    <t>Cesar Varaz de Valdez</t>
  </si>
  <si>
    <t>Por las carreras</t>
  </si>
  <si>
    <t>Anayeli cervantes</t>
  </si>
  <si>
    <t>1,3,6</t>
  </si>
  <si>
    <t>1,2,4,5</t>
  </si>
  <si>
    <t>4,5</t>
  </si>
  <si>
    <t>Thalia Gama Alvarado</t>
  </si>
  <si>
    <t>Jose ANtonio Valdes</t>
  </si>
  <si>
    <t>Angelica Reyes</t>
  </si>
  <si>
    <t xml:space="preserve">colgaron </t>
  </si>
  <si>
    <t>Monserrath Perez Mtz</t>
  </si>
  <si>
    <t>Nayeli Martinez</t>
  </si>
  <si>
    <t>Llamar más tarde despúes de las 5:00. Interés./llamar segundo num.es del papa</t>
  </si>
  <si>
    <t>Angelica Reyes Rios</t>
  </si>
  <si>
    <t xml:space="preserve">Jesús Vargas </t>
  </si>
  <si>
    <t>Celida Azucena Enriquez</t>
  </si>
  <si>
    <t>Creo que son las que tengo más oportunidad de quedarme</t>
  </si>
  <si>
    <t>1,2,3,4,6,7</t>
  </si>
  <si>
    <t>yhola1993@gmail.com</t>
  </si>
  <si>
    <t>Jesus Enriquez</t>
  </si>
  <si>
    <t>Andres Jimenez</t>
  </si>
  <si>
    <t>Salvador Jimenez Agala</t>
  </si>
  <si>
    <t>1,3</t>
  </si>
  <si>
    <t>Reyes Diego Ian</t>
  </si>
  <si>
    <t>Ma Agustina Diego</t>
  </si>
  <si>
    <t>nirandoleo@gmail.com</t>
  </si>
  <si>
    <t>Hrndz Gonzalez Yolitzi</t>
  </si>
  <si>
    <t>Lizbeth Gnzlz Olaya</t>
  </si>
  <si>
    <t>Salvador regresa del trabajo como a las 20, pero ya le dejamos número Coper</t>
  </si>
  <si>
    <t>1,2,5,6</t>
  </si>
  <si>
    <t>Yolitzi Hernàndez</t>
  </si>
  <si>
    <t>Lizbeth Gonzalez Olayo</t>
  </si>
  <si>
    <t>Estefania Lopez Juarez</t>
  </si>
  <si>
    <t>Emelia Juarez Lopez</t>
  </si>
  <si>
    <t>Buen nivel academico</t>
  </si>
  <si>
    <t>Enigman Jimenez H</t>
  </si>
  <si>
    <t>Fernando Jimenez J</t>
  </si>
  <si>
    <t>Estefania Lòpez</t>
  </si>
  <si>
    <t>Emelia</t>
  </si>
  <si>
    <t>Bustamante Lopez Yatzin</t>
  </si>
  <si>
    <t>Ma Dolores Lopez</t>
  </si>
  <si>
    <t>fuera de servicio</t>
  </si>
  <si>
    <t>Itzel Rosas Delgado</t>
  </si>
  <si>
    <t>Demanda</t>
  </si>
  <si>
    <t>Eugenio Rosas Ortigosa</t>
  </si>
  <si>
    <t>esta trabajando. Niña con problemas de conducta/ insistir/platica con esposa para acudir a las insta. sab ó dom. mandar ubic. whats</t>
  </si>
  <si>
    <t>Eidel Daniela Perez</t>
  </si>
  <si>
    <t>José Daniel Perez Perez</t>
  </si>
  <si>
    <t>chrisbustazoos@gmail.com</t>
  </si>
  <si>
    <t>Yatziri Bustamente</t>
  </si>
  <si>
    <t xml:space="preserve">Maria Dolores Lopez </t>
  </si>
  <si>
    <t>Mendoza Rosales Karol</t>
  </si>
  <si>
    <t>Ma Liboria Rosales</t>
  </si>
  <si>
    <t>hablar a las 7 pm Dar seuimiento/ lo va a platicar/ Mandar datos por Whats</t>
  </si>
  <si>
    <t>buzon</t>
  </si>
  <si>
    <t>Erick Castillo Durán</t>
  </si>
  <si>
    <t>Vivian Durán Serano</t>
  </si>
  <si>
    <t>Porque me gustan</t>
  </si>
  <si>
    <t>Cita domingo. Mamá interesada pero no puede ir los fines de semana. Hacer una llamada más personalizada.</t>
  </si>
  <si>
    <t>Ibrghim Rosas</t>
  </si>
  <si>
    <t>Maribel Pineda Nuñez</t>
  </si>
  <si>
    <t>Ocupado</t>
  </si>
  <si>
    <t>Diego Martinez</t>
  </si>
  <si>
    <t>María Marlene Pineda</t>
  </si>
  <si>
    <t>Jurado Garcia Jovanni</t>
  </si>
  <si>
    <t>Laura Guzman</t>
  </si>
  <si>
    <t>No enlaza llamada</t>
  </si>
  <si>
    <t>Rocio San Miguel Mtz</t>
  </si>
  <si>
    <t>Juana Martinez</t>
  </si>
  <si>
    <t>Porque tienen alta demanda</t>
  </si>
  <si>
    <t>Llamar fin de semana</t>
  </si>
  <si>
    <t>María San Martin Nuñez</t>
  </si>
  <si>
    <t>Sandra san Martin</t>
  </si>
  <si>
    <t>jovanijurado62@gmail.com</t>
  </si>
  <si>
    <t>Jovani Jurado</t>
  </si>
  <si>
    <t>Laura Garcia Guzman</t>
  </si>
  <si>
    <t>Gnzlz Angel</t>
  </si>
  <si>
    <t>Angel Gnzlz</t>
  </si>
  <si>
    <t xml:space="preserve">6 enero re marcar. mandarle info en whats </t>
  </si>
  <si>
    <t>junta</t>
  </si>
  <si>
    <t>Karime Gomez</t>
  </si>
  <si>
    <t>Maria del Carmen Covarrubias</t>
  </si>
  <si>
    <t>B</t>
  </si>
  <si>
    <t>Angel Gonzalez</t>
  </si>
  <si>
    <t>Angel</t>
  </si>
  <si>
    <t>María del Consuelo Bautista</t>
  </si>
  <si>
    <t>Leticia Amaro Arallano</t>
  </si>
  <si>
    <t>Muñoz Fernando</t>
  </si>
  <si>
    <t>Caritina Cervantes</t>
  </si>
  <si>
    <t>Ya se inscribió en 2, pues dice que no tiene mucho $, entonces esa opción es más barata</t>
  </si>
  <si>
    <t>1,3,6,7</t>
  </si>
  <si>
    <t>Lluvia Mtz de la Rosa</t>
  </si>
  <si>
    <t>1,3,5</t>
  </si>
  <si>
    <t>1,7</t>
  </si>
  <si>
    <t>fm156515@gmail.com</t>
  </si>
  <si>
    <t>Fernando Muñoz</t>
  </si>
  <si>
    <t>Caritina Cervantes Gomez</t>
  </si>
  <si>
    <t>Humberto Mtz</t>
  </si>
  <si>
    <t>Alguin Vzqz Zeltzin</t>
  </si>
  <si>
    <t>1,5</t>
  </si>
  <si>
    <t>zeltzinlanalilia@gmail.com</t>
  </si>
  <si>
    <t>Zeltzin Ilguin</t>
  </si>
  <si>
    <t>Flores Zarata Daniel</t>
  </si>
  <si>
    <t>Angelia Zarate</t>
  </si>
  <si>
    <t>10ener</t>
  </si>
  <si>
    <t>sabado, mandar WA</t>
  </si>
  <si>
    <t>José Vivas Nuñez</t>
  </si>
  <si>
    <t>Enrriqueta Nuñez</t>
  </si>
  <si>
    <t>Cetis 1</t>
  </si>
  <si>
    <t>Es la carrera que quiero</t>
  </si>
  <si>
    <t>No contesta</t>
  </si>
  <si>
    <t>Jazmin S C</t>
  </si>
  <si>
    <t>Verónica Salas</t>
  </si>
  <si>
    <t xml:space="preserve">Alexis Javier Garcia </t>
  </si>
  <si>
    <t>Miguel Angel</t>
  </si>
  <si>
    <t>cita domingo a la 1 pm Enviar Ubicacion y Horarios</t>
  </si>
  <si>
    <t>Tiene las carreras qu quiero</t>
  </si>
  <si>
    <t>Migule</t>
  </si>
  <si>
    <t>Eric Benavidez M</t>
  </si>
  <si>
    <t>Elsa</t>
  </si>
  <si>
    <t>Fuera de serviciox3</t>
  </si>
  <si>
    <t>David Garcia de la cruiz</t>
  </si>
  <si>
    <t>Angélica de la cruz</t>
  </si>
  <si>
    <t>alexisjavier@gmail.com</t>
  </si>
  <si>
    <t>Alexis Javier Garcia</t>
  </si>
  <si>
    <t>Mrtnz Vega Alexia</t>
  </si>
  <si>
    <t>Veronica Vega</t>
  </si>
  <si>
    <t>10 ener</t>
  </si>
  <si>
    <t>Interés, mandar mensaje de WA.</t>
  </si>
  <si>
    <t>Yaely Nalazco S</t>
  </si>
  <si>
    <t xml:space="preserve">Moncerra Serrala de Jesús </t>
  </si>
  <si>
    <t>Las oportunidades que ofrecen</t>
  </si>
  <si>
    <t>o</t>
  </si>
  <si>
    <t xml:space="preserve">contesto lizeth. llamar a las 2:30 </t>
  </si>
  <si>
    <t>Javier Estrada Mtz</t>
  </si>
  <si>
    <t>Rosas Luz Guerra Robledo</t>
  </si>
  <si>
    <t>martinez alexiavega@gmail.com</t>
  </si>
  <si>
    <t>buzon/sabado 1 pm</t>
  </si>
  <si>
    <t>Alexia Martinez</t>
  </si>
  <si>
    <t>Veronica Vega Vega</t>
  </si>
  <si>
    <t>Rivera Hrndz Aida</t>
  </si>
  <si>
    <t>Antoio Axel Vigueras Tenorio</t>
  </si>
  <si>
    <t>Nora Rivera</t>
  </si>
  <si>
    <t>Por las carreras y el pase directo</t>
  </si>
  <si>
    <t>4,99</t>
  </si>
  <si>
    <t>3,4,6</t>
  </si>
  <si>
    <t>adiamayo10@outlook.com</t>
  </si>
  <si>
    <t>Aida River-Jocelyn Rivera</t>
  </si>
  <si>
    <t>Nora Rivera Hernandez</t>
  </si>
  <si>
    <t>Reyes Jimenez Johana</t>
  </si>
  <si>
    <t>Jimenez Galicia Lorena</t>
  </si>
  <si>
    <t>Ma Teresa Tonorio Rodriguez</t>
  </si>
  <si>
    <t>Buena escuela</t>
  </si>
  <si>
    <t>Cóntestó abuelo, Marco. SE deja recado con él, y cuentan con otros prospecto llamado Alondra Celeste Vigueras, ella aplicó examen domingo plaza</t>
  </si>
  <si>
    <t>Adriana Davila Reyes</t>
  </si>
  <si>
    <t>Adriana Elena Davila</t>
  </si>
  <si>
    <t>johanareyjin28@gmail.com</t>
  </si>
  <si>
    <t>Johana Reyes</t>
  </si>
  <si>
    <t>Lorena Jimenez Galicia</t>
  </si>
  <si>
    <t>Michelle Olivero R</t>
  </si>
  <si>
    <t>Edgar Jesus Oliveros</t>
  </si>
  <si>
    <t xml:space="preserve">Porque me gustaría estudiar para una maestría </t>
  </si>
  <si>
    <t>Mandar WA, cita para el sábado.</t>
  </si>
  <si>
    <t>Reyna Jaramio C</t>
  </si>
  <si>
    <t>Reyna Jaramio</t>
  </si>
  <si>
    <t>Mandar WA, mamá se lo va comentar al papá</t>
  </si>
  <si>
    <t>michpamela74@gmail.com</t>
  </si>
  <si>
    <t xml:space="preserve">Michelle Oliveros </t>
  </si>
  <si>
    <t>Edgar Josue Oliveros Cortes</t>
  </si>
  <si>
    <t>Andrade Javier</t>
  </si>
  <si>
    <t>Brayan de Jesús</t>
  </si>
  <si>
    <t>Paola Cambron de la CAdena</t>
  </si>
  <si>
    <t>Susana de Santiago Lugo</t>
  </si>
  <si>
    <t>Quiero ser laboratorista quimico</t>
  </si>
  <si>
    <t>equivocado nada  bye</t>
  </si>
  <si>
    <t>Shayra Conde Almadra</t>
  </si>
  <si>
    <t>Edilia Almeida C</t>
  </si>
  <si>
    <t>javixandylela@gmail.com</t>
  </si>
  <si>
    <t>Javier Isac Andrade</t>
  </si>
  <si>
    <t>Pola Cambrom de la Cadena</t>
  </si>
  <si>
    <t>Castillo Ovando Zoe Jamile</t>
  </si>
  <si>
    <t>Castillo Vera Juan Javier</t>
  </si>
  <si>
    <t>Por las referencias que tiene</t>
  </si>
  <si>
    <t xml:space="preserve">Mandar ubi. Interés. </t>
  </si>
  <si>
    <t>Lizeth Guadalupe de la Cruz</t>
  </si>
  <si>
    <t>Mónica Rivera Guzman</t>
  </si>
  <si>
    <t>Juan Javier Castillo Vera</t>
  </si>
  <si>
    <t>Medina Lopez Verenice</t>
  </si>
  <si>
    <t>Verenice Lopez R</t>
  </si>
  <si>
    <t>Ya se fue</t>
  </si>
  <si>
    <t>Nivel educativo y oferta acedemica</t>
  </si>
  <si>
    <t xml:space="preserve">Samual Lopez </t>
  </si>
  <si>
    <t>Geraro Lopez de Jesús</t>
  </si>
  <si>
    <t>Interés, pero mandar ubi y oferta por WA, pa q nos acompañen. Papá está trabajando</t>
  </si>
  <si>
    <t>sigridverenice@gmail.com</t>
  </si>
  <si>
    <t>Sigrid López</t>
  </si>
  <si>
    <t>Verenice López Rodriguez</t>
  </si>
  <si>
    <t>Gacrcia Mrtnz Ana</t>
  </si>
  <si>
    <t>Anayensi</t>
  </si>
  <si>
    <t>Diego Adrian Galicia</t>
  </si>
  <si>
    <t>José Manual Galicia</t>
  </si>
  <si>
    <t>anaquetzas93@gmail.com</t>
  </si>
  <si>
    <t>Ana García</t>
  </si>
  <si>
    <t>Alejandro</t>
  </si>
  <si>
    <t>Melgarejo Patillo Itzel</t>
  </si>
  <si>
    <t>Emmanuel Melgarejo</t>
  </si>
  <si>
    <t>ya estan inscritos en otro curso no sabe cual porque  su esposa los inscribió</t>
  </si>
  <si>
    <t>Angel Sanchez Miguel</t>
  </si>
  <si>
    <t xml:space="preserve">Alejandra Sanchez </t>
  </si>
  <si>
    <t>Me gustan</t>
  </si>
  <si>
    <t>1,3,4,6</t>
  </si>
  <si>
    <t>1,2,4,5,8,9</t>
  </si>
  <si>
    <t>cita el sabado a la 1pm. Marcar luego de las 14:00/colgaron</t>
  </si>
  <si>
    <t>Melgarejo Itzel</t>
  </si>
  <si>
    <t>Abigail Torrez</t>
  </si>
  <si>
    <t>Emmanuel Melgarejo Vianey Portillo</t>
  </si>
  <si>
    <t>Elsa Garcia Negrete</t>
  </si>
  <si>
    <t>ACosta Flores Lucero</t>
  </si>
  <si>
    <t>Acosta Castañeda leonel</t>
  </si>
  <si>
    <t>Tel casa de su amiga Zoe</t>
  </si>
  <si>
    <t>no esta interesada</t>
  </si>
  <si>
    <t>Azneth Santiago</t>
  </si>
  <si>
    <t>MArgarita Rojas</t>
  </si>
  <si>
    <t>Leonel Acosta Castañeda</t>
  </si>
  <si>
    <t>Aparicio Gnzlz Ilze</t>
  </si>
  <si>
    <t>Aparicio Isaac</t>
  </si>
  <si>
    <t>Por sus carreras</t>
  </si>
  <si>
    <t>Mandar WA, dijo que iba el domingo.</t>
  </si>
  <si>
    <t>1,2,3,4</t>
  </si>
  <si>
    <t>ilzeag@hotmail.es</t>
  </si>
  <si>
    <t>Andrea Hdz Vzqz</t>
  </si>
  <si>
    <t>Ana Maria Vzqz Mntiel</t>
  </si>
  <si>
    <t>Edith Aparicio</t>
  </si>
  <si>
    <t>Isac</t>
  </si>
  <si>
    <t>Camilo Melendez Areli G</t>
  </si>
  <si>
    <t>Jesús Camilo  Huerta,  Efigenia Melendez</t>
  </si>
  <si>
    <t>Ya toma curso</t>
  </si>
  <si>
    <t>Buzón</t>
  </si>
  <si>
    <t>Porque tienen una alta demanda</t>
  </si>
  <si>
    <t>Iridian</t>
  </si>
  <si>
    <t>F</t>
  </si>
  <si>
    <t>areliguadalupecamilomelende@gmail.com</t>
  </si>
  <si>
    <t>Leonardo Antoni Contreras</t>
  </si>
  <si>
    <t>Are Camilo</t>
  </si>
  <si>
    <t>Jesus Camilo Huerta</t>
  </si>
  <si>
    <t>Mar4co Antonio Contreras</t>
  </si>
  <si>
    <t>Jimenez Garcia Kelly</t>
  </si>
  <si>
    <t xml:space="preserve">Noemi Garcia </t>
  </si>
  <si>
    <t>1,4,10</t>
  </si>
  <si>
    <t>6,99</t>
  </si>
  <si>
    <t>Número equivocado</t>
  </si>
  <si>
    <t>kellyjimenezgarcia19@gmail.com</t>
  </si>
  <si>
    <t>Kelly Jimenez</t>
  </si>
  <si>
    <t>Noemi Arguelles</t>
  </si>
  <si>
    <t>Cruz Alvarado Marcos</t>
  </si>
  <si>
    <t>Ma de l CArmen Alvarado Ma</t>
  </si>
  <si>
    <t>Tiene la carrera tecnica que quiero</t>
  </si>
  <si>
    <t>Monserrat Yescas</t>
  </si>
  <si>
    <t xml:space="preserve">Ana Maria Paez </t>
  </si>
  <si>
    <t>marck-tkd_halo@hotmail.com</t>
  </si>
  <si>
    <t>Marcos Cruz</t>
  </si>
  <si>
    <t>Cruz Alvarado Yedit</t>
  </si>
  <si>
    <t>Rosales Ortiz SArahi</t>
  </si>
  <si>
    <t>Yolanda Ortiz</t>
  </si>
  <si>
    <t>Bachillerato</t>
  </si>
  <si>
    <t>1 Emiliano Zapata</t>
  </si>
  <si>
    <t>Seguir 1randome</t>
  </si>
  <si>
    <t>llamar a las 3</t>
  </si>
  <si>
    <t>Sara Ortiz</t>
  </si>
  <si>
    <t>Yolanda Ortiz Tepeyte</t>
  </si>
  <si>
    <t xml:space="preserve">María Cruz </t>
  </si>
  <si>
    <t>Esperanza Cruz Mtz</t>
  </si>
  <si>
    <t>Danna PAola</t>
  </si>
  <si>
    <t>Rodrigo Ramirez</t>
  </si>
  <si>
    <t>Plan de estudio</t>
  </si>
  <si>
    <t>Ubicacion para visitar</t>
  </si>
  <si>
    <t>dannapaolaramirezpineda@gmail.com</t>
  </si>
  <si>
    <t>Danna Paola</t>
  </si>
  <si>
    <t>Vanesa Padilla</t>
  </si>
  <si>
    <t>Gabriela Villanueva</t>
  </si>
  <si>
    <t>Mauricio Miguel Lopez</t>
  </si>
  <si>
    <t>PLan de estudio</t>
  </si>
  <si>
    <t>Vanee Padilla</t>
  </si>
  <si>
    <t>MAriela Bautista Mrtnz</t>
  </si>
  <si>
    <t>Angela Rubiño</t>
  </si>
  <si>
    <t>Fuera de serviciox2</t>
  </si>
  <si>
    <t xml:space="preserve">Marco Antonio Lopez </t>
  </si>
  <si>
    <t>Rodolfo Lopez osoio</t>
  </si>
  <si>
    <t>Por que me gustaron</t>
  </si>
  <si>
    <t>Fuuera del area de servicio/ se envia WA Ubicacion</t>
  </si>
  <si>
    <t>Cesar Alberto Gnzlz</t>
  </si>
  <si>
    <t>Martha Maria Montero</t>
  </si>
  <si>
    <t>Mariela Martínez</t>
  </si>
  <si>
    <t>Angela Rubiño Martínez</t>
  </si>
  <si>
    <t>Jennifer Melendez</t>
  </si>
  <si>
    <t>CSocorro Melendez B</t>
  </si>
  <si>
    <t>lo platica conel papa, madar info No contesta/ enviar ubic e inf por whats</t>
  </si>
  <si>
    <t>Axel Velazco</t>
  </si>
  <si>
    <t>Elena Barrios</t>
  </si>
  <si>
    <t>1,3,4,5,6</t>
  </si>
  <si>
    <t>ejé el numero y que le dice a la mamá Se deja recado con la tia/ llamar a las 6 llega de trabajar</t>
  </si>
  <si>
    <t>1,4,5</t>
  </si>
  <si>
    <t xml:space="preserve">Jesús Torres Jimena </t>
  </si>
  <si>
    <t xml:space="preserve">Isreal Torres </t>
  </si>
  <si>
    <t>Jennifer Betancourt</t>
  </si>
  <si>
    <t>Socorro Melendez Birrichaga</t>
  </si>
  <si>
    <t>Galvan Zuñiga Liz</t>
  </si>
  <si>
    <t>Norma Miriam</t>
  </si>
  <si>
    <t>Jimena Esmeralda de la Rosa Nieves</t>
  </si>
  <si>
    <t>C</t>
  </si>
  <si>
    <t xml:space="preserve">No contesta, el numero local esta equivocado </t>
  </si>
  <si>
    <t>3,9</t>
  </si>
  <si>
    <t>Yarabie Morran Lorea</t>
  </si>
  <si>
    <t xml:space="preserve">Nidia Rios </t>
  </si>
  <si>
    <t>Bloqueron  contacto</t>
  </si>
  <si>
    <t>Elorza Santillan Joel</t>
  </si>
  <si>
    <t>Janet Santillan</t>
  </si>
  <si>
    <t>1,8</t>
  </si>
  <si>
    <t>1,2,4</t>
  </si>
  <si>
    <t>Yamileth Trejo</t>
  </si>
  <si>
    <t>Oralia.. papá es Sergio.</t>
  </si>
  <si>
    <t>Carreras de mi interes</t>
  </si>
  <si>
    <t>1,23,4,6,7</t>
  </si>
  <si>
    <t>Arturo Peralta Jr.</t>
  </si>
  <si>
    <t>tiene cita para el sabado 1 pm No contesta/ se envia WA Ubicacion</t>
  </si>
  <si>
    <t>joelelorzasantillan@gmail.com</t>
  </si>
  <si>
    <t>Ignacio Cruz</t>
  </si>
  <si>
    <t>Flores Hrndz Yolotzin</t>
  </si>
  <si>
    <t>Mario del Carmen Ortiz</t>
  </si>
  <si>
    <t>Yuriana Hrndz</t>
  </si>
  <si>
    <t>Son buenas y me quedan cercca</t>
  </si>
  <si>
    <t>No contesta/ se envia WA Ubicacion</t>
  </si>
  <si>
    <t>Yael Alexander Cuellar</t>
  </si>
  <si>
    <t>Flor Rios</t>
  </si>
  <si>
    <t>Yolotzin Hernández</t>
  </si>
  <si>
    <t>Se pierde la llamada, se envia WA Ubicacion</t>
  </si>
  <si>
    <t>Suarez Dianz Angel</t>
  </si>
  <si>
    <t>Tomasa Diaz</t>
  </si>
  <si>
    <t>Saory Marlene Herrera,</t>
  </si>
  <si>
    <t>Maro Antonio Herrera</t>
  </si>
  <si>
    <t>KevinOlalde566@gmail.com</t>
  </si>
  <si>
    <t>Kevin Olalde</t>
  </si>
  <si>
    <t>Especialidades que me interesan</t>
  </si>
  <si>
    <t xml:space="preserve">sábado 3 pm </t>
  </si>
  <si>
    <t xml:space="preserve">Wendy Vqzq </t>
  </si>
  <si>
    <t>Azucena Muñiz</t>
  </si>
  <si>
    <t>Tomasa Diaz Santos</t>
  </si>
  <si>
    <t>Ana Sarahí</t>
  </si>
  <si>
    <t>Garcia Mendez Oliver</t>
  </si>
  <si>
    <t>Miriam Mendoza T</t>
  </si>
  <si>
    <t>contesto la morra, le dejé el numero sus papás no estan, mandar whatsmal primer numero Fuera de servicio WA ubicacion y Horarios</t>
  </si>
  <si>
    <t>Aneliz Taxli</t>
  </si>
  <si>
    <t>Nancy Jimenez Arteago</t>
  </si>
  <si>
    <t>1,2,4,5,7,9</t>
  </si>
  <si>
    <t>2,6</t>
  </si>
  <si>
    <t>se le envia whats al correcto. No contesta/ se envia WA Ubicacion</t>
  </si>
  <si>
    <t>Alejandro Bebollar</t>
  </si>
  <si>
    <t xml:space="preserve">Adela Mtz </t>
  </si>
  <si>
    <t>Pedro Cortez</t>
  </si>
  <si>
    <t>Miriam Mendoza Muñoz</t>
  </si>
  <si>
    <t>Nery Osmar Morales</t>
  </si>
  <si>
    <t>Ma de los Angeles Lopez</t>
  </si>
  <si>
    <t xml:space="preserve">domingo 1 pm  super seguro </t>
  </si>
  <si>
    <t>1,3,4</t>
  </si>
  <si>
    <t>Francisco Espinoza</t>
  </si>
  <si>
    <t>Laura Resendiz</t>
  </si>
  <si>
    <t>No tengo</t>
  </si>
  <si>
    <t>Jenni Castro</t>
  </si>
  <si>
    <t>José Mauricio Ibañez</t>
  </si>
  <si>
    <t>Sol María</t>
  </si>
  <si>
    <t>Osmar MH</t>
  </si>
  <si>
    <t>Ma. de los Angeles Hernández López</t>
  </si>
  <si>
    <t>Emmanuel Pineda GAlindo</t>
  </si>
  <si>
    <t>Monica Galindo Barrrios</t>
  </si>
  <si>
    <t>Porque son de la 1</t>
  </si>
  <si>
    <t xml:space="preserve">domingo 1 muy interesada </t>
  </si>
  <si>
    <t>Ana Lucia Posada</t>
  </si>
  <si>
    <t>Aurelia Avila</t>
  </si>
  <si>
    <t>3,6</t>
  </si>
  <si>
    <t>1,2,3</t>
  </si>
  <si>
    <t>No me lo sé</t>
  </si>
  <si>
    <t>Emanuel P. Lenih</t>
  </si>
  <si>
    <t>Monica Galindo Barrios</t>
  </si>
  <si>
    <t>Pineda Saldaña Zaira</t>
  </si>
  <si>
    <t>Beatriz</t>
  </si>
  <si>
    <t>interesada, lleva tambien a alejandro rebollar con su mama Adela mtz.No contesta/ se envia WA Ubicacion y horarios</t>
  </si>
  <si>
    <t>Conalap 260</t>
  </si>
  <si>
    <t>Por el contenido</t>
  </si>
  <si>
    <t>Arturo Diaz</t>
  </si>
  <si>
    <t>Guadalupe Aluirde</t>
  </si>
  <si>
    <t>volver a marcar</t>
  </si>
  <si>
    <t>Lizeth SP</t>
  </si>
  <si>
    <t>Miriam Vzqz</t>
  </si>
  <si>
    <t>yaileon2005@gmail.com</t>
  </si>
  <si>
    <t>Maria Esmeralda Díaz</t>
  </si>
  <si>
    <t xml:space="preserve">Jimmy León </t>
  </si>
  <si>
    <t>Jimenez Noxpanaco Kiara</t>
  </si>
  <si>
    <t>Beatriz N</t>
  </si>
  <si>
    <t xml:space="preserve">no quiere curso, que le marque en 5 </t>
  </si>
  <si>
    <t>Porque tiene lo que yo quiero estudiar</t>
  </si>
  <si>
    <t>1,2,3,4,7</t>
  </si>
  <si>
    <t>Porque tienen lo que yo quiero estudiar</t>
  </si>
  <si>
    <t>Jesús Eleazar</t>
  </si>
  <si>
    <t>Marianti Carmona</t>
  </si>
  <si>
    <t>Porque quiero estudiar ahí</t>
  </si>
  <si>
    <t>Sadam Marin</t>
  </si>
  <si>
    <t>2,7</t>
  </si>
  <si>
    <t xml:space="preserve">nada de interes </t>
  </si>
  <si>
    <t>Garcces Vzqz Maydelin</t>
  </si>
  <si>
    <t>Elizbeth Vzqz</t>
  </si>
  <si>
    <t>Alejandro Abimale Hdz</t>
  </si>
  <si>
    <t>jsalasvanegas@gmail.com</t>
  </si>
  <si>
    <t>Berta Badillo</t>
  </si>
  <si>
    <t>Elizabeth Vazquez Alva</t>
  </si>
  <si>
    <t>Alfredo Mrtnz Tirado</t>
  </si>
  <si>
    <t>Ma Eugenia Tirado</t>
  </si>
  <si>
    <t>Salir adelante</t>
  </si>
  <si>
    <t>lucaspadillamiguelangel@gmail.com</t>
  </si>
  <si>
    <t>Lucas Padilla</t>
  </si>
  <si>
    <t>sin interes hijo con problemas de salud le deje el numero. No contesta/ se envia WA Ubicacion y horarios</t>
  </si>
  <si>
    <t>pelon.09@outlook.com</t>
  </si>
  <si>
    <t>Alfredo MT</t>
  </si>
  <si>
    <t>Maria Eugenia Trado García</t>
  </si>
  <si>
    <t>Anais M</t>
  </si>
  <si>
    <t>Vargas Castillo Magnolia</t>
  </si>
  <si>
    <t>Porque esta la carrera que quiero</t>
  </si>
  <si>
    <t>Anais Mc</t>
  </si>
  <si>
    <t>Frida</t>
  </si>
  <si>
    <t>1,2,5,6,7,8</t>
  </si>
  <si>
    <t>1,4,6</t>
  </si>
  <si>
    <t>Vargas Castillo Magnolia Guadalupe</t>
  </si>
  <si>
    <t>Idian Jesús Velazquez Orozco</t>
  </si>
  <si>
    <t>Norma Velzquez Nuñes</t>
  </si>
  <si>
    <t>Osuna Tenorio Daniela</t>
  </si>
  <si>
    <t>Norberto Osuna</t>
  </si>
  <si>
    <t>Abigail Pineda Romero</t>
  </si>
  <si>
    <t>Interesada, pero no puede este sabado 23. Contesó esposo 27 de nov, NO INTERESADO</t>
  </si>
  <si>
    <t>UAEM</t>
  </si>
  <si>
    <t>Es buena</t>
  </si>
  <si>
    <t>Galván Mtz Osvaldo J</t>
  </si>
  <si>
    <t>Karina Mtz Juarez</t>
  </si>
  <si>
    <t>0,1</t>
  </si>
  <si>
    <t>daniosuna71@gmail.com</t>
  </si>
  <si>
    <t>Daniel Osuna</t>
  </si>
  <si>
    <t>Norberto Osuna Tenorio</t>
  </si>
  <si>
    <t>Palacios Yolotzin</t>
  </si>
  <si>
    <t>Ivone Rodriguez</t>
  </si>
  <si>
    <t>Madre roñosa</t>
  </si>
  <si>
    <t>Alexis Tolentino V</t>
  </si>
  <si>
    <t>Silvia Velasco Tolentino</t>
  </si>
  <si>
    <t>X</t>
  </si>
  <si>
    <t>Sin telefono de contacto</t>
  </si>
  <si>
    <t>1,4,5,6</t>
  </si>
  <si>
    <t>Eduardo Cuevas Vzqz</t>
  </si>
  <si>
    <t>Reyna Vazquez Tapia</t>
  </si>
  <si>
    <t>ivone3j@gmail.com</t>
  </si>
  <si>
    <t>Ivone Rodriguez Martinez</t>
  </si>
  <si>
    <t>Marco Flores</t>
  </si>
  <si>
    <t>Mier Estrada Diego</t>
  </si>
  <si>
    <t xml:space="preserve">Ma Ines Estrada </t>
  </si>
  <si>
    <t>se envia WA ubicacion  y horarios</t>
  </si>
  <si>
    <t>Garcia Ponee Miltón</t>
  </si>
  <si>
    <t>Margarita Ponce Ramirez</t>
  </si>
  <si>
    <t>1,2,8</t>
  </si>
  <si>
    <t>María Ines Estrada Hernández</t>
  </si>
  <si>
    <t>Garcia Rodriguez Kevin</t>
  </si>
  <si>
    <t>Ma del Pilar Rodriguez</t>
  </si>
  <si>
    <t xml:space="preserve">hablar en 10 días </t>
  </si>
  <si>
    <t>Porras23Daaaa</t>
  </si>
  <si>
    <t>Bolsita de Catsup UwUrr</t>
  </si>
  <si>
    <t>Daniel Juarez Castañeda</t>
  </si>
  <si>
    <t>Gabriela Eriza</t>
  </si>
  <si>
    <t>se le agendo citta para el sabado 1 pm/ ya no tienen cel.</t>
  </si>
  <si>
    <t>Erandi Irais Jimenez C</t>
  </si>
  <si>
    <t>Maria Etelunia Constantino Bibian</t>
  </si>
  <si>
    <t xml:space="preserve">no interes </t>
  </si>
  <si>
    <t>Vazquez Martinez Roda</t>
  </si>
  <si>
    <t>Jazmin Adriana Martinez Rivera el papá se llama Fredy.</t>
  </si>
  <si>
    <t>2,9</t>
  </si>
  <si>
    <t>6,8</t>
  </si>
  <si>
    <t>kevingarciarofriguez@gmail.com</t>
  </si>
  <si>
    <t>Maria del Pilar Rodriguez</t>
  </si>
  <si>
    <t xml:space="preserve">Miriam Cruz </t>
  </si>
  <si>
    <t>Karen POolet Barraza</t>
  </si>
  <si>
    <t>Karina Arteaga</t>
  </si>
  <si>
    <t>Mandar WA, el señor dijo que iba el domingo</t>
  </si>
  <si>
    <t>Por el nivel academico</t>
  </si>
  <si>
    <t>Jennily Tovar</t>
  </si>
  <si>
    <t>Yesenia Tovar Hernandez</t>
  </si>
  <si>
    <t>1,6</t>
  </si>
  <si>
    <t>kar1oletll@hotmail.com</t>
  </si>
  <si>
    <t>Karen Arteaga</t>
  </si>
  <si>
    <t>Karina Arteaga Bueno</t>
  </si>
  <si>
    <t>Ferchisaranda@hotmail.com</t>
  </si>
  <si>
    <t>Carrera Torres Mariana</t>
  </si>
  <si>
    <t>Alejandra Torres</t>
  </si>
  <si>
    <t>1 30</t>
  </si>
  <si>
    <t>edgar valencia padre. 55 75165811, papas están separados. situación dificul</t>
  </si>
  <si>
    <t>Aún no tengo una idea en claro</t>
  </si>
  <si>
    <t>Yolotzi Marquez</t>
  </si>
  <si>
    <t>Lucero Medina Padilla</t>
  </si>
  <si>
    <t>Pineda Santacruz Alex</t>
  </si>
  <si>
    <t>marianatoto881@gmail.com</t>
  </si>
  <si>
    <t>Sonia Santa Cruz Martinez</t>
  </si>
  <si>
    <t>Mariana Cato</t>
  </si>
  <si>
    <t>Garcia Vivias Emily</t>
  </si>
  <si>
    <t>Ana Maria Vivas</t>
  </si>
  <si>
    <t>ariannapineda0321@hotmail.com</t>
  </si>
  <si>
    <t>Arianna Pineda</t>
  </si>
  <si>
    <t>Medina Nuñez Dafne</t>
  </si>
  <si>
    <t>Miriam Medina Nuñez</t>
  </si>
  <si>
    <t>No hará comipems</t>
  </si>
  <si>
    <t>Olmedo Armando</t>
  </si>
  <si>
    <t>Maria Antonieta Maldonado Ruiz, Jorge Olmeda Rojas</t>
  </si>
  <si>
    <t>Emily Yesleim</t>
  </si>
  <si>
    <t>Ana Maria Vivos Picil</t>
  </si>
  <si>
    <t>Sin número de contacto</t>
  </si>
  <si>
    <t xml:space="preserve">Luis Enrrique Rivera </t>
  </si>
  <si>
    <t>Maria de Lourdes M</t>
  </si>
  <si>
    <t>Estrada Montealegre Tania</t>
  </si>
  <si>
    <t>Vianey Viridiana Montealegra Muñiz</t>
  </si>
  <si>
    <t>Iris Napoles</t>
  </si>
  <si>
    <t>Fama</t>
  </si>
  <si>
    <t>dice la mama q niña ya no quiere estudiar, a pesar de q tien hermana en 1 ya</t>
  </si>
  <si>
    <t>Eduardo Cadena Abad</t>
  </si>
  <si>
    <t>Patricia Abad Barajas</t>
  </si>
  <si>
    <t>no existe  x2</t>
  </si>
  <si>
    <t>Enrique Rivera</t>
  </si>
  <si>
    <t>Maria de Lourdes MP</t>
  </si>
  <si>
    <t>Madeina Piña Ixiel/Oriel</t>
  </si>
  <si>
    <t>Gabriela Gpe Piña Rubio</t>
  </si>
  <si>
    <t>Sotomayor Avila Mariel</t>
  </si>
  <si>
    <t>Ma Isabel Avila</t>
  </si>
  <si>
    <t>ya está en otro curso.</t>
  </si>
  <si>
    <t xml:space="preserve">Alejandra Ramirez </t>
  </si>
  <si>
    <t>Mora de Gaona Luis Alberto</t>
  </si>
  <si>
    <t>Lucila de Gaona Esteban</t>
  </si>
  <si>
    <t>Mary Soto</t>
  </si>
  <si>
    <t>Maria Isabel Avila Cervantes</t>
  </si>
  <si>
    <t>volver a llamar</t>
  </si>
  <si>
    <t>Victor Manuel Negrete</t>
  </si>
  <si>
    <t>Heidi Natividad</t>
  </si>
  <si>
    <t>1,2,4,5,6</t>
  </si>
  <si>
    <t>Samantha Martinez Gil</t>
  </si>
  <si>
    <r>
      <t xml:space="preserve">Ana Laura, Gil Hernandez, </t>
    </r>
    <r>
      <rPr>
        <b/>
        <sz val="10"/>
        <rFont val="Arial"/>
        <family val="2"/>
      </rPr>
      <t>Samanta Abigail Martinez Gil</t>
    </r>
  </si>
  <si>
    <t>r123qui@gmail.com</t>
  </si>
  <si>
    <t>Pancracia VR</t>
  </si>
  <si>
    <t>Inscribió hijo en curso cap de alcaldía</t>
  </si>
  <si>
    <t>Hdz Reyna Jennifer</t>
  </si>
  <si>
    <t>vicma250505@gmail.com</t>
  </si>
  <si>
    <t>Victor Jimenez</t>
  </si>
  <si>
    <t>Haidi</t>
  </si>
  <si>
    <t>buzon x2</t>
  </si>
  <si>
    <t>Mrtnz Aviles Ana</t>
  </si>
  <si>
    <t>Aviles Vendes Vianey</t>
  </si>
  <si>
    <t>Hernandez Noemi</t>
  </si>
  <si>
    <t>Nancy Karina Hernandez</t>
  </si>
  <si>
    <t>por las carreras que tiene</t>
  </si>
  <si>
    <t>1,4,5,6,7</t>
  </si>
  <si>
    <t xml:space="preserve">Se corrige numero de WA. Le interesa confindió con Wellingthon. </t>
  </si>
  <si>
    <t>Pao Avi</t>
  </si>
  <si>
    <t>Vianey Aviles Vences</t>
  </si>
  <si>
    <t>Medina Gutierrez Sebastian</t>
  </si>
  <si>
    <t>Angel Padilla Ramirez</t>
  </si>
  <si>
    <t>Enrique Medina, Madeina Gutierrez Elias Sebastina, Said Medina es el hermano</t>
  </si>
  <si>
    <t>Rosa Mendoza Luna</t>
  </si>
  <si>
    <t>4 52</t>
  </si>
  <si>
    <t>4 31</t>
  </si>
  <si>
    <t>Por mi economia</t>
  </si>
  <si>
    <t>1,2,4,9</t>
  </si>
  <si>
    <t>1,2,4,6</t>
  </si>
  <si>
    <t>Angel const</t>
  </si>
  <si>
    <t>Garnica Medina Abigail</t>
  </si>
  <si>
    <t>Lorena Medina</t>
  </si>
  <si>
    <t>Julio Cesar Mtz Mtz</t>
  </si>
  <si>
    <t>Romana Mtz Mtz</t>
  </si>
  <si>
    <t>Por que va de la mano con lo que quiero estudiar</t>
  </si>
  <si>
    <t>Lorena Medina Celis</t>
  </si>
  <si>
    <t>Mrtnz Gardillo Maria Fernanda</t>
  </si>
  <si>
    <t>Anabel Gordillo R</t>
  </si>
  <si>
    <t>Ya se inscribió en otro</t>
  </si>
  <si>
    <t>1,4,9</t>
  </si>
  <si>
    <t>4,7</t>
  </si>
  <si>
    <t>Fer Martinez</t>
  </si>
  <si>
    <t>Anabel Gordilo Ramirez</t>
  </si>
  <si>
    <t>Cedillo Doguez Dian CArlo</t>
  </si>
  <si>
    <t>Ma Asunción Doguez</t>
  </si>
  <si>
    <t>Por su plan de estudios</t>
  </si>
  <si>
    <t>Maria Sosa Quiroga</t>
  </si>
  <si>
    <t>Juan Manuel Sosa Aguilar</t>
  </si>
  <si>
    <t>dian26051@outtlook.com</t>
  </si>
  <si>
    <t>Carlo Cedillo</t>
  </si>
  <si>
    <t>Maria Garcia Dominguez</t>
  </si>
  <si>
    <t>Alejandro de Jesús Velazquez</t>
  </si>
  <si>
    <t>Rosa Leticia Garcia</t>
  </si>
  <si>
    <t>Volvera llamar L,13. Cita tentativa martes 14 ene. Desinterés porque la niña no encontró el lugar. Dice el papá que le volverá a comentar y que nos confirma. Papá es pirotecnico y tiene mucho trabajo es muy cotorro</t>
  </si>
  <si>
    <t>porque estan cerca de mi casa</t>
  </si>
  <si>
    <t>6,7</t>
  </si>
  <si>
    <t>Eder Rocha Nuñez</t>
  </si>
  <si>
    <t>Karla Jina Nuñez Pineda</t>
  </si>
  <si>
    <t>velazquezGarciaAlgandrodedeJesus@gmail.com</t>
  </si>
  <si>
    <t>Rosa Leticia Garcia Arellano</t>
  </si>
  <si>
    <t>Gustavo Rocha papá.</t>
  </si>
  <si>
    <t>Juarez Argot Aldo Yael</t>
  </si>
  <si>
    <t>Blanca Rubi Argot</t>
  </si>
  <si>
    <t>Problemas económicos y el niño no tiene interés.</t>
  </si>
  <si>
    <t>Beatriz Medina</t>
  </si>
  <si>
    <t>Cruz Medina Aguilar</t>
  </si>
  <si>
    <t xml:space="preserve">
</t>
  </si>
  <si>
    <t>vacaciones. platica con su hija. llama a tu casa</t>
  </si>
  <si>
    <t>Bancaño Nuñez Omar</t>
  </si>
  <si>
    <t>Maria Trinidad Nuññez</t>
  </si>
  <si>
    <t>Emmanuel Enriques Martines Alberno</t>
  </si>
  <si>
    <t xml:space="preserve">Maricela Aibino </t>
  </si>
  <si>
    <t>volver a llamar xq contestó niño</t>
  </si>
  <si>
    <t>Itzel Melo</t>
  </si>
  <si>
    <t>Tienen un uen rendimiento a la calidad de maestros y la enseñanza</t>
  </si>
  <si>
    <t>Ailin Galinda Cruz</t>
  </si>
  <si>
    <t>Karla Marcela Cruz Gaona</t>
  </si>
  <si>
    <t>1,2,4,5,6,</t>
  </si>
  <si>
    <t>ealbil19@gmail.com</t>
  </si>
  <si>
    <t>Emmanuel Martinez</t>
  </si>
  <si>
    <t>Maricela Albino Martinez</t>
  </si>
  <si>
    <t>Amairani Suarez</t>
  </si>
  <si>
    <t xml:space="preserve">Annel Vigueras </t>
  </si>
  <si>
    <t>Plan de estudios, cercania e instalaciones</t>
  </si>
  <si>
    <t xml:space="preserve">sí quiere/ / confirma su asitencia por medio del whats el jueves o viernes. </t>
  </si>
  <si>
    <t xml:space="preserve">Porque ahi estan las carreras que le gusta </t>
  </si>
  <si>
    <t>Mujer</t>
  </si>
  <si>
    <t>sí</t>
  </si>
  <si>
    <t>No tiene celular</t>
  </si>
  <si>
    <t>Television,refrigerador,estufa de gas,boiler,lavadora y computadora</t>
  </si>
  <si>
    <t xml:space="preserve">Solo estudia </t>
  </si>
  <si>
    <t>Un buen trabajo y ganar dinero</t>
  </si>
  <si>
    <t>No piensa dejar de estudiar</t>
  </si>
  <si>
    <t>Problemas de salud</t>
  </si>
  <si>
    <t>1uir estudiando y buscar un trabajo</t>
  </si>
  <si>
    <t>15 minutos</t>
  </si>
  <si>
    <t>Pública</t>
  </si>
  <si>
    <t>suarezamairani@gmail.com</t>
  </si>
  <si>
    <t>Mani Suarez</t>
  </si>
  <si>
    <t>Annel Vigueras Meza</t>
  </si>
  <si>
    <t>agua de garrafon</t>
  </si>
  <si>
    <t>Denisse Adriana</t>
  </si>
  <si>
    <t>LeslyJoanna2101@gmail.com</t>
  </si>
  <si>
    <t>técnico</t>
  </si>
  <si>
    <t>Juana Gnzlz</t>
  </si>
  <si>
    <t>no</t>
  </si>
  <si>
    <t>presencial</t>
  </si>
  <si>
    <t>lobin191C@gmail.com</t>
  </si>
  <si>
    <t>Ailin GC</t>
  </si>
  <si>
    <t>Maria Jose León Barrera</t>
  </si>
  <si>
    <t>Cleofas Barrera Guzman</t>
  </si>
  <si>
    <t xml:space="preserve">en tulyehualco esta inscrita </t>
  </si>
  <si>
    <t>Denisse Rosas</t>
  </si>
  <si>
    <t>Juana Gonzalez Garcia</t>
  </si>
  <si>
    <t xml:space="preserve">Ahi estudiaban sus primas y su hermano </t>
  </si>
  <si>
    <t>Zabdi Gabriel</t>
  </si>
  <si>
    <t>Karina Garcia Mejia</t>
  </si>
  <si>
    <t xml:space="preserve">Television,refrigeroador y estufa de gas </t>
  </si>
  <si>
    <t>Un buen trabajp y hacer amigos</t>
  </si>
  <si>
    <t>No sabe</t>
  </si>
  <si>
    <t>Nunca ha faltado</t>
  </si>
  <si>
    <t>Solo 1uir estudiando</t>
  </si>
  <si>
    <t>La militar porque quiero etudiar piloto aviador</t>
  </si>
  <si>
    <t>agua de la llave sin purificar</t>
  </si>
  <si>
    <t xml:space="preserve">primaria completa </t>
  </si>
  <si>
    <t xml:space="preserve">Cleofas Barrera </t>
  </si>
  <si>
    <t>zabdicruz82@gmail.com</t>
  </si>
  <si>
    <t>Zabdi Cruz</t>
  </si>
  <si>
    <t>Marisa Jimenez Jmz</t>
  </si>
  <si>
    <t>Fabiola Jimenez Peña, Marisa Jimenez</t>
  </si>
  <si>
    <t>Gnzlz del Valle Dulce</t>
  </si>
  <si>
    <t xml:space="preserve">Ma del Rosario Gnzlz </t>
  </si>
  <si>
    <t>Porque contienen carreras que me gustan</t>
  </si>
  <si>
    <t>Petronila VR</t>
  </si>
  <si>
    <t>Hombre</t>
  </si>
  <si>
    <t>Television,refrigerador,estufa de gas,boiler y lavadora</t>
  </si>
  <si>
    <t>Gerardo Del Valle Medina</t>
  </si>
  <si>
    <t>Emmanuel Acatitla U</t>
  </si>
  <si>
    <t>erva Vzqz B</t>
  </si>
  <si>
    <t>Un buen trabajo y obtener conocimientos</t>
  </si>
  <si>
    <t>40 minutos</t>
  </si>
  <si>
    <t>secundaria completa</t>
  </si>
  <si>
    <t>marisaj.jmz@gmail.com</t>
  </si>
  <si>
    <t>Marisa Jimenéz</t>
  </si>
  <si>
    <t>Fabiola Jiménez</t>
  </si>
  <si>
    <t>Porque son cercanas y buenas</t>
  </si>
  <si>
    <t>Porque tienen las carreras que quiero</t>
  </si>
  <si>
    <t>Luis F. Diaz Tellez</t>
  </si>
  <si>
    <t>Ana Mora Tellez Cruz</t>
  </si>
  <si>
    <t xml:space="preserve">10/12/2019 14:00:00/ regresa la llamada </t>
  </si>
  <si>
    <t>interes, mandar WA</t>
  </si>
  <si>
    <t>Jorge Gonzalez</t>
  </si>
  <si>
    <t>Caldreon Lujero Eyli</t>
  </si>
  <si>
    <t>Mayra Ofelia Lojero, Marido Calderón Alvarez</t>
  </si>
  <si>
    <t>sabado a la 1 pm Volver a llamar luego de sus vacas en Hidalgo</t>
  </si>
  <si>
    <t>Pineda Jimenez Leidy Valeria</t>
  </si>
  <si>
    <t>Zenon Evanibaldo Pineda Pineda, Heliane Jimenez Vigueras</t>
  </si>
  <si>
    <t>Cita domingo 8 sin estar mu convendio. Decía sí saber, pero mandar ubi x WA</t>
  </si>
  <si>
    <t>Lavariu3a Mora Donia</t>
  </si>
  <si>
    <t>norma Angelica Mora Ruiz</t>
  </si>
  <si>
    <t>Sandoval Vega Ximena</t>
  </si>
  <si>
    <t>Francisco Javier Sandoval Estrada</t>
  </si>
  <si>
    <t>Minerva</t>
  </si>
  <si>
    <t>Vigueras Galicia Paulina</t>
  </si>
  <si>
    <t>Alexis gael300a05@gmail.com</t>
  </si>
  <si>
    <t>Gael Vazquez</t>
  </si>
  <si>
    <t>Mandar ubicación, contestó madre, poco interés / colgó</t>
  </si>
  <si>
    <t>Porque quiera una buena carrera</t>
  </si>
  <si>
    <t xml:space="preserve">Television,Dvd,refrigerador,estufa de gas,boiler y lavadora </t>
  </si>
  <si>
    <t>Solo estudia</t>
  </si>
  <si>
    <t xml:space="preserve">Para ayudar a su familia y no piensa dejar de estudiar </t>
  </si>
  <si>
    <t xml:space="preserve">Solo 1uir  estudiando </t>
  </si>
  <si>
    <t>3 minutos</t>
  </si>
  <si>
    <t>agua de garrafón</t>
  </si>
  <si>
    <t>primaria completa</t>
  </si>
  <si>
    <t>osirisgm2005@gmail.com</t>
  </si>
  <si>
    <t>Betzahí Gaytán</t>
  </si>
  <si>
    <t>Alcantar Garcia Miguel</t>
  </si>
  <si>
    <t>Xime Sandoval</t>
  </si>
  <si>
    <t>Argelia Guadalupe Garcia</t>
  </si>
  <si>
    <t>Francisco</t>
  </si>
  <si>
    <t>Rodriguez Shley Michelle</t>
  </si>
  <si>
    <t>Norma Mtz Mtz</t>
  </si>
  <si>
    <t>Me gusta como trabajan</t>
  </si>
  <si>
    <t>Marcar L 13, para cita. mandar WA, tío les platica apapas. Madre trabaja diario, hermana cuida</t>
  </si>
  <si>
    <t>Axel Saer</t>
  </si>
  <si>
    <t>Maria Guadalupe</t>
  </si>
  <si>
    <t>Miguel Garcia</t>
  </si>
  <si>
    <t>Oscar Alcantar</t>
  </si>
  <si>
    <t>arimarti307@gmail.com</t>
  </si>
  <si>
    <t>Elizabeth Martinez</t>
  </si>
  <si>
    <t>Sanchez Alejandro</t>
  </si>
  <si>
    <t>Saldr Garcia Santiago</t>
  </si>
  <si>
    <t>58488046/58488056</t>
  </si>
  <si>
    <t>Cita domingo envari ubicación</t>
  </si>
  <si>
    <t>Para ser doctor</t>
  </si>
  <si>
    <t>América Zayde G. Z.</t>
  </si>
  <si>
    <t>Andrea Zavala Ramos</t>
  </si>
  <si>
    <t>Salde Garcia Santiago</t>
  </si>
  <si>
    <t>Alaniz Ochoa Johana</t>
  </si>
  <si>
    <t>2 /01/2020 14:00:00</t>
  </si>
  <si>
    <t>Madia Belen Ochoa</t>
  </si>
  <si>
    <t xml:space="preserve">llamar de nuevo </t>
  </si>
  <si>
    <t>Kevintapia12@outlook.com</t>
  </si>
  <si>
    <t>Kevin Tapia</t>
  </si>
  <si>
    <t>Carrera de su agrado</t>
  </si>
  <si>
    <t>1,2,3,4,5 y 6</t>
  </si>
  <si>
    <t>Tiene la carrera que quiero</t>
  </si>
  <si>
    <t>1 y 8</t>
  </si>
  <si>
    <t>4 y 6</t>
  </si>
  <si>
    <t>30 minutos</t>
  </si>
  <si>
    <t>1,2,4,6,8</t>
  </si>
  <si>
    <t>1 auto</t>
  </si>
  <si>
    <t>1 baño</t>
  </si>
  <si>
    <t>2 personas  laborando</t>
  </si>
  <si>
    <t>2,1</t>
  </si>
  <si>
    <t>América González</t>
  </si>
  <si>
    <t xml:space="preserve">Andrea Zavala Ramos </t>
  </si>
  <si>
    <t>yoyis3664@gmail.com</t>
  </si>
  <si>
    <t xml:space="preserve">Johana Alaniz </t>
  </si>
  <si>
    <t>Alexandra Jimenez</t>
  </si>
  <si>
    <t>Madai Belen Ochoa Morales</t>
  </si>
  <si>
    <t>Martha Patricia Ibañez Mtz</t>
  </si>
  <si>
    <t>Eduardo</t>
  </si>
  <si>
    <t>Anabel Reyes</t>
  </si>
  <si>
    <t>Para estudiar quimica y variar mis aprendizajes</t>
  </si>
  <si>
    <t>mandar WA./Interés. Contestó hermana, Teresa Ibañez. Enviar Ubi Contestó awelita</t>
  </si>
  <si>
    <t>Padme Santillán</t>
  </si>
  <si>
    <t>Irma Cruz Sánchez</t>
  </si>
  <si>
    <t>eduardomalvarez22@gmail.com</t>
  </si>
  <si>
    <t>Eduardo Malvaez</t>
  </si>
  <si>
    <t>Gerardo Javier Malvaez</t>
  </si>
  <si>
    <t>Piña BAzon Angel</t>
  </si>
  <si>
    <t>Fabiola Janet Bazon</t>
  </si>
  <si>
    <t>visitan sabado 15:00</t>
  </si>
  <si>
    <t>Carreras de su agrado</t>
  </si>
  <si>
    <t>1,2,3,4 y 6</t>
  </si>
  <si>
    <t>1,4 y 8</t>
  </si>
  <si>
    <t>kyliangel1210@gmail.com</t>
  </si>
  <si>
    <t>1,2 y 3</t>
  </si>
  <si>
    <t>Ceja de Burro</t>
  </si>
  <si>
    <t>Fabiola Janeth Bazaran</t>
  </si>
  <si>
    <t>Cortes Francisco Keity</t>
  </si>
  <si>
    <t>Soledad Fransciso</t>
  </si>
  <si>
    <t>Adriana Dominguez</t>
  </si>
  <si>
    <t>Consuelo Saldaña Juarez</t>
  </si>
  <si>
    <t>No disponiblex2</t>
  </si>
  <si>
    <t>si</t>
  </si>
  <si>
    <t>keithif@gmail.com</t>
  </si>
  <si>
    <t>Television,refrigerador y estufa de gas</t>
  </si>
  <si>
    <t>Key Cortes</t>
  </si>
  <si>
    <t>Soledad Francisco De La Cruz</t>
  </si>
  <si>
    <t>Solo estufdia</t>
  </si>
  <si>
    <t>Cortes Bautista Veronica</t>
  </si>
  <si>
    <t xml:space="preserve">Un buen trabajo </t>
  </si>
  <si>
    <t>SAnta Bautista Perez</t>
  </si>
  <si>
    <t xml:space="preserve">Problemas de salud </t>
  </si>
  <si>
    <t>1uir en los estudios y buscar trabajo</t>
  </si>
  <si>
    <t xml:space="preserve">no </t>
  </si>
  <si>
    <t>sin escolaridad</t>
  </si>
  <si>
    <t>Por la cerrera</t>
  </si>
  <si>
    <t xml:space="preserve">en línea </t>
  </si>
  <si>
    <t>Adri Dominguez</t>
  </si>
  <si>
    <t>Consuelo Saldaña</t>
  </si>
  <si>
    <t>Axelkats@gmail.com</t>
  </si>
  <si>
    <t>Axel Garcia</t>
  </si>
  <si>
    <t>Miguel Angele P. F</t>
  </si>
  <si>
    <t>Anayeli Flores Sanches</t>
  </si>
  <si>
    <t>Gnzlz Gallardo Paulina</t>
  </si>
  <si>
    <t>Ana Laura Gallardo Tapia</t>
  </si>
  <si>
    <t>Son las mas cercanas</t>
  </si>
  <si>
    <t>Television,Dvd,refrigerador,estufa de gas,boiler,lavadora y laptop</t>
  </si>
  <si>
    <t>Principalmente estudio y hago algun trabajo</t>
  </si>
  <si>
    <t>Un buen trabajo y conocer gente</t>
  </si>
  <si>
    <t>Para ganar dinero y para vivir mejor</t>
  </si>
  <si>
    <t>Nunca he faltado</t>
  </si>
  <si>
    <t>6 minutos</t>
  </si>
  <si>
    <t>profesional</t>
  </si>
  <si>
    <t>Ana Laura Gallardo</t>
  </si>
  <si>
    <t>Abraham Isai Ro</t>
  </si>
  <si>
    <t>Mariosol Sandoval</t>
  </si>
  <si>
    <t>Miguel Padilla</t>
  </si>
  <si>
    <t>Anayali Flores</t>
  </si>
  <si>
    <t>Porque ahi se encuentra lo que quiero estudiar</t>
  </si>
  <si>
    <t>Ana Belen Molasco S.</t>
  </si>
  <si>
    <t>Ma del Angeles Sierra Sanchez, Pedro Pedraza Gonzalez</t>
  </si>
  <si>
    <t>Cita. pero no sabe que día. Tiene interés. Mandar WA con ubi y  todo</t>
  </si>
  <si>
    <t xml:space="preserve">Ahi esta carrera en la que quiere trabajar </t>
  </si>
  <si>
    <t>abrah.rdz.san@gmail.com</t>
  </si>
  <si>
    <t>Abraham Rodriguez</t>
  </si>
  <si>
    <t xml:space="preserve">
sí</t>
  </si>
  <si>
    <t>Marisol Sandoval Aldama</t>
  </si>
  <si>
    <t xml:space="preserve">Televison,estufa de gas,boiler y lavadora </t>
  </si>
  <si>
    <t>1,10</t>
  </si>
  <si>
    <t>Garcia Manroy Erick</t>
  </si>
  <si>
    <t xml:space="preserve">Un buen trabajo y ganar dinero </t>
  </si>
  <si>
    <t>Martha Ma Garcia</t>
  </si>
  <si>
    <t>Para trabajar y vivir mejor</t>
  </si>
  <si>
    <t>1uir estudiando y continuar trabajando</t>
  </si>
  <si>
    <t>0 minutos</t>
  </si>
  <si>
    <t xml:space="preserve">secundaria completa </t>
  </si>
  <si>
    <t>Es en donde encuentro mi prefesion y un buen estudio</t>
  </si>
  <si>
    <t>Ana Sierra</t>
  </si>
  <si>
    <t>María de los Angeles</t>
  </si>
  <si>
    <t>Rascaño Nuñez A</t>
  </si>
  <si>
    <t>sayayon31@gmail.com</t>
  </si>
  <si>
    <t>Erick U Garcia</t>
  </si>
  <si>
    <t>Martha</t>
  </si>
  <si>
    <t xml:space="preserve">Vlzqz Hrndz Karla </t>
  </si>
  <si>
    <t>Patricia Hrndz</t>
  </si>
  <si>
    <t>Por su calidad</t>
  </si>
  <si>
    <t>Emir Alain Molotla Arenas</t>
  </si>
  <si>
    <t>Ma Teresa Arenas Muñiz</t>
  </si>
  <si>
    <t>Vera Martinez Angel</t>
  </si>
  <si>
    <t>Beatriz Martinez Xancorinca</t>
  </si>
  <si>
    <t>Jimena Grcia</t>
  </si>
  <si>
    <t>Porque el cetis tiene mecanica automotriz</t>
  </si>
  <si>
    <t>1,2,5</t>
  </si>
  <si>
    <t>1,2,4,5,7</t>
  </si>
  <si>
    <t>Yair Vera Martinez</t>
  </si>
  <si>
    <t>1,2,3,4,5,6,7,</t>
  </si>
  <si>
    <t>Dice que ese no es su hijo. Numero equivocad</t>
  </si>
  <si>
    <t>Lizarde Paola Alexandra</t>
  </si>
  <si>
    <t xml:space="preserve">Judith Nava Padilla </t>
  </si>
  <si>
    <t>Axel DG</t>
  </si>
  <si>
    <t>2,3,4,5,6,7</t>
  </si>
  <si>
    <t>Alexander Lizarde Nava</t>
  </si>
  <si>
    <t>Jodith Nava Padilla</t>
  </si>
  <si>
    <t>Pacheco Ibarra Gueraldine</t>
  </si>
  <si>
    <t>Griselda Ibarra</t>
  </si>
  <si>
    <t xml:space="preserve">Mi tia me recomienda esas escuelas en base a lo que quiero estudiar </t>
  </si>
  <si>
    <t>Jesús</t>
  </si>
  <si>
    <t>Mariana M Granados Garciz</t>
  </si>
  <si>
    <t>Miriam Nohemi García Garciz</t>
  </si>
  <si>
    <t>Chokis Rojas</t>
  </si>
  <si>
    <t>geraldinepacheco135@gmai.com</t>
  </si>
  <si>
    <t>Ramirez Aguilar Israel</t>
  </si>
  <si>
    <t>Marlene Men2</t>
  </si>
  <si>
    <t>Severiano Colo Karina</t>
  </si>
  <si>
    <t>Asunción Colón Alvarez</t>
  </si>
  <si>
    <t>Porque esta bien</t>
  </si>
  <si>
    <t>Andy Nery</t>
  </si>
  <si>
    <t>Buzón + 1uimiento</t>
  </si>
  <si>
    <t>Israel Ramirez</t>
  </si>
  <si>
    <t>Florencia Galvan Odri</t>
  </si>
  <si>
    <t>Juan Antonio</t>
  </si>
  <si>
    <t>Marlen Meneses Aguilar</t>
  </si>
  <si>
    <t>Velasco Zamudio Ximena</t>
  </si>
  <si>
    <t>Zamudio Escobar Inees</t>
  </si>
  <si>
    <t>interes, mandar ubi WA</t>
  </si>
  <si>
    <t>Porque le llaman la atencion y para tener pase directo a la 1</t>
  </si>
  <si>
    <t>1,3,4,5,6 y 7</t>
  </si>
  <si>
    <t>1 y 2</t>
  </si>
  <si>
    <t>Para poder estudiar lo que me gusta</t>
  </si>
  <si>
    <t>0,1,2</t>
  </si>
  <si>
    <t>21 minutos</t>
  </si>
  <si>
    <t>2 baños</t>
  </si>
  <si>
    <t>Ninguno</t>
  </si>
  <si>
    <t>Karla Aguilar</t>
  </si>
  <si>
    <t>jimenez Avila Aislin</t>
  </si>
  <si>
    <t>Elvia Avila EScobar</t>
  </si>
  <si>
    <t>No lo sabe</t>
  </si>
  <si>
    <t>López López Evelin M</t>
  </si>
  <si>
    <t>López Livera Perla Joselina</t>
  </si>
  <si>
    <t>Buzón + 1uimitno</t>
  </si>
  <si>
    <t>Por que me llama la atencion</t>
  </si>
  <si>
    <t>1,3,4,5 y 6</t>
  </si>
  <si>
    <t>1 y 5</t>
  </si>
  <si>
    <t>caro.mb18@hotmail.com</t>
  </si>
  <si>
    <t>Aislinn Jimenez</t>
  </si>
  <si>
    <t>20 minutos</t>
  </si>
  <si>
    <t>Elvira Avila Escobar</t>
  </si>
  <si>
    <t>Violeta21031@hotmail.com</t>
  </si>
  <si>
    <t>Alison Zamudio</t>
  </si>
  <si>
    <t>4 personas</t>
  </si>
  <si>
    <t>Violeta Carpenter</t>
  </si>
  <si>
    <t>Thelma Martinez Rocha</t>
  </si>
  <si>
    <t>López Livera Perla J.</t>
  </si>
  <si>
    <t>Adrian Pastor de Dios</t>
  </si>
  <si>
    <t>Guadalupe Loma Alvarez y Daniel Sanchez Serrano</t>
  </si>
  <si>
    <t>Hay de lo que quisiera estudiar</t>
  </si>
  <si>
    <t>1,2,3,5</t>
  </si>
  <si>
    <t>En este # no vive ni mamá ni papá, son abuelitos, que le avisan.</t>
  </si>
  <si>
    <t>Diego Uri Acatitla</t>
  </si>
  <si>
    <t>Cynthia Diaz Rojas</t>
  </si>
  <si>
    <t>Zamudioalison15@gmail.com</t>
  </si>
  <si>
    <t>maryfer30.05@outlook.es</t>
  </si>
  <si>
    <t>Fernanda Medina</t>
  </si>
  <si>
    <t>Mrtnz Sosa Mary</t>
  </si>
  <si>
    <t>Marisol Sosa Castillo</t>
  </si>
  <si>
    <t>Tapia Lavarria Axel</t>
  </si>
  <si>
    <t>Eduardo Tapia de la Rosa</t>
  </si>
  <si>
    <t>dejé numero. Cita domingo 8, compartir ubi</t>
  </si>
  <si>
    <t>Por las carreras que quiero tomar</t>
  </si>
  <si>
    <t>Chavez Gomez Julio Esteban</t>
  </si>
  <si>
    <t>Janette Gomez Ramirez</t>
  </si>
  <si>
    <t>jainas2805@gmail.com</t>
  </si>
  <si>
    <t>Mary Sosa</t>
  </si>
  <si>
    <t>Yessica Mayorga</t>
  </si>
  <si>
    <t>Diana Belen Martinez Galindo</t>
  </si>
  <si>
    <t>Maricela Galindo</t>
  </si>
  <si>
    <t>mandar WA / A las 15:00 sabado 23</t>
  </si>
  <si>
    <t>Zoe Kenia Joaquina Rodriguez</t>
  </si>
  <si>
    <t>1 30 de halco</t>
  </si>
  <si>
    <t>Porque tienen las capcidades que necesito</t>
  </si>
  <si>
    <t xml:space="preserve">Poerque de ellas se basa su carrera directa </t>
  </si>
  <si>
    <t>1,3,4,6 y 7</t>
  </si>
  <si>
    <t>7 y 8</t>
  </si>
  <si>
    <t>2 y 4</t>
  </si>
  <si>
    <t>5 minutos</t>
  </si>
  <si>
    <t>Belen Galindo</t>
  </si>
  <si>
    <t>Andres Andres</t>
  </si>
  <si>
    <t>nadie</t>
  </si>
  <si>
    <t>Zoe Keyra Joaquina</t>
  </si>
  <si>
    <t>Pichardo Mora Naomi</t>
  </si>
  <si>
    <t>Adriana Rodriguez Bahena</t>
  </si>
  <si>
    <t>Azucena Erika Mora</t>
  </si>
  <si>
    <t>Barrera Valencia Tairi Yael</t>
  </si>
  <si>
    <t>Tiene la capacidad que me gusta</t>
  </si>
  <si>
    <t>Pablo Jimenez Daniel</t>
  </si>
  <si>
    <t>Alma Patricia Jimenez Garcia</t>
  </si>
  <si>
    <t>553326298_</t>
  </si>
  <si>
    <t>danielacortezjimenez660@gmail.com</t>
  </si>
  <si>
    <t>Daniela JC</t>
  </si>
  <si>
    <t>Cid Pacheco Laura</t>
  </si>
  <si>
    <t>Margari Contreras Pacheco</t>
  </si>
  <si>
    <t>Montes Leyca Dulce Alejandra</t>
  </si>
  <si>
    <t>Antonina Leyva Vasquez</t>
  </si>
  <si>
    <t>Mandar WA / Cita a las 15:00 sabado 22</t>
  </si>
  <si>
    <t>Rivora Alcantara Cristopher</t>
  </si>
  <si>
    <t>Paula Georgina Rivera Alcantara</t>
  </si>
  <si>
    <t>Llamar luego de las 16:0</t>
  </si>
  <si>
    <t>Magdalena Lizeth Villar</t>
  </si>
  <si>
    <t>Florentina Marcial Zenon</t>
  </si>
  <si>
    <t>1,3,4,5,7</t>
  </si>
  <si>
    <t>deje numero con la niña no estaba nadie</t>
  </si>
  <si>
    <t>Porque tienen lo que quiero</t>
  </si>
  <si>
    <t>Isaid Ramirez</t>
  </si>
  <si>
    <t>2 y 5</t>
  </si>
  <si>
    <t>lauranayeli77@outlook.com</t>
  </si>
  <si>
    <t>El amor de tu vida col</t>
  </si>
  <si>
    <t xml:space="preserve">Florentina </t>
  </si>
  <si>
    <t>Joshua Yaram Piña Ha</t>
  </si>
  <si>
    <t>Leticia Piña Heredia</t>
  </si>
  <si>
    <t>Rosa Maria Moral</t>
  </si>
  <si>
    <t>Mandar WA / Interés pero mandar tiempos y ubicación</t>
  </si>
  <si>
    <t>Porque le quedan cerca</t>
  </si>
  <si>
    <t>1,3,4 y 6</t>
  </si>
  <si>
    <t>2 y 9</t>
  </si>
  <si>
    <t>1 hora</t>
  </si>
  <si>
    <t>Laura Cld</t>
  </si>
  <si>
    <t>Tirado Estrella Ingrid</t>
  </si>
  <si>
    <t>Matilde Tirado</t>
  </si>
  <si>
    <t>Joshua Yaram</t>
  </si>
  <si>
    <t>Leticia Piña</t>
  </si>
  <si>
    <t>Brayan Sagid Hernandez</t>
  </si>
  <si>
    <t>Antonia</t>
  </si>
  <si>
    <t>Buenas escuela</t>
  </si>
  <si>
    <t>1,6,9</t>
  </si>
  <si>
    <t>Teléfono descogado</t>
  </si>
  <si>
    <t>Omar Rojas Gonzalez</t>
  </si>
  <si>
    <t>Yeni Gonzalez Jurado</t>
  </si>
  <si>
    <t>No la va inscribir</t>
  </si>
  <si>
    <t>uribejr15@gmail.com</t>
  </si>
  <si>
    <t>Miguel Uribe</t>
  </si>
  <si>
    <t>Jorge Alexander Martinez</t>
  </si>
  <si>
    <t>Erika Anastacia Huerta</t>
  </si>
  <si>
    <t>ingrid-ties@hotmail.com</t>
  </si>
  <si>
    <t>Son buenas escuelas</t>
  </si>
  <si>
    <t>1,2,3,7</t>
  </si>
  <si>
    <t>1 y 4</t>
  </si>
  <si>
    <t>GusGus Arenas</t>
  </si>
  <si>
    <t>1,3,7</t>
  </si>
  <si>
    <t>Matilde Tirada García</t>
  </si>
  <si>
    <t>no tiene</t>
  </si>
  <si>
    <t>3 baños</t>
  </si>
  <si>
    <t>Luis Alberto Santiago</t>
  </si>
  <si>
    <t>Elia Vzqz D</t>
  </si>
  <si>
    <t>ALE MS</t>
  </si>
  <si>
    <t>Erika Anastacio Huerta</t>
  </si>
  <si>
    <t>Kaori Mitzuki</t>
  </si>
  <si>
    <t>Gabriel Alanis Galicia</t>
  </si>
  <si>
    <t>María Elena Galicia Flores</t>
  </si>
  <si>
    <t>Interes. Compartitr ubi y horearios de mierc, saba y dom.</t>
  </si>
  <si>
    <t>Me quedan cerca</t>
  </si>
  <si>
    <t>no hay</t>
  </si>
  <si>
    <t>Ximesol61@gmail.com</t>
  </si>
  <si>
    <t>Xime CG</t>
  </si>
  <si>
    <t>gabriel.Alanis2005@gmail.com</t>
  </si>
  <si>
    <t>Gabriel ALV</t>
  </si>
  <si>
    <t>luissantiago10102@gmail.com</t>
  </si>
  <si>
    <t>Rocha Pozos Kevin</t>
  </si>
  <si>
    <t>Rocha Pozos Kevin Jared</t>
  </si>
  <si>
    <t>interes mandar WA</t>
  </si>
  <si>
    <t>Luis Santiago</t>
  </si>
  <si>
    <t>Godos Cardoso Mitzi</t>
  </si>
  <si>
    <t>Elia Vazquez Dorantes</t>
  </si>
  <si>
    <t>Abigail Cardoso Albarado</t>
  </si>
  <si>
    <t xml:space="preserve">Lizet Salazar o Zetli Saldini en 1 y Kim Zetli en Twitter </t>
  </si>
  <si>
    <t>Abigail Rosa San</t>
  </si>
  <si>
    <t>Hector Rosas Galvan</t>
  </si>
  <si>
    <t>curso en chalco. Le interesó, pero tiene negocio el sábado. Compartir datos de ubi y horarios de atención por una WA</t>
  </si>
  <si>
    <t xml:space="preserve">Porque le gustan lo que enseñan </t>
  </si>
  <si>
    <t>Guzman Maldonado Sayuri</t>
  </si>
  <si>
    <t>María Javoba Maldonado M</t>
  </si>
  <si>
    <t>Fbi Abi RS</t>
  </si>
  <si>
    <t>Castellanos Angel</t>
  </si>
  <si>
    <t>Hector Rosas Galván</t>
  </si>
  <si>
    <t>Flores Maonzalva Jatziri</t>
  </si>
  <si>
    <t>Solvia Viridiana</t>
  </si>
  <si>
    <t>Para estudiar enfermeria</t>
  </si>
  <si>
    <t>Mauricio Lovatón Jiménez</t>
  </si>
  <si>
    <t>1,3,4,7</t>
  </si>
  <si>
    <t>Le llamo la atencion</t>
  </si>
  <si>
    <t>6 y 9</t>
  </si>
  <si>
    <t>2 personas</t>
  </si>
  <si>
    <t>alva2005@gmail.com</t>
  </si>
  <si>
    <t>Enrique Alva</t>
  </si>
  <si>
    <t>Rodriguez Lopez Danna</t>
  </si>
  <si>
    <t>Angelica Maria Lopez</t>
  </si>
  <si>
    <t>Tobias Lovaton Abreo</t>
  </si>
  <si>
    <t>Alexander Cabrera N</t>
  </si>
  <si>
    <t>Vianey Nájera Serraide</t>
  </si>
  <si>
    <t xml:space="preserve">tiene curso en xochimilco </t>
  </si>
  <si>
    <t>7,9</t>
  </si>
  <si>
    <t>Elizabeth Salas MEza</t>
  </si>
  <si>
    <t>Mandar todo, interes</t>
  </si>
  <si>
    <t>Jonathan Aguilar</t>
  </si>
  <si>
    <t>Danna PL</t>
  </si>
  <si>
    <t>Angelica Maria López Silva</t>
  </si>
  <si>
    <t>Araiza Maria Guadalupe</t>
  </si>
  <si>
    <t>Elvira Cejudo</t>
  </si>
  <si>
    <t>Elia</t>
  </si>
  <si>
    <t>2,10</t>
  </si>
  <si>
    <t>Emmanuel</t>
  </si>
  <si>
    <t xml:space="preserve">Emmanuel BO </t>
  </si>
  <si>
    <t>Lilia, la que fue a visitarnos con las otras 3 madres</t>
  </si>
  <si>
    <t>3,4,5,6,7</t>
  </si>
  <si>
    <t>Maria Aranza</t>
  </si>
  <si>
    <t>Elvia ejudo Perez</t>
  </si>
  <si>
    <t>Jurado Rivera Lesly</t>
  </si>
  <si>
    <t>Elizabeth Rivera</t>
  </si>
  <si>
    <t>amexjaimes@gmail.com</t>
  </si>
  <si>
    <t>América Jaimes</t>
  </si>
  <si>
    <t>Buenas carreras</t>
  </si>
  <si>
    <t>Les Jurado</t>
  </si>
  <si>
    <t>Fernanda Quezada</t>
  </si>
  <si>
    <t>Acatitla Meza Emili</t>
  </si>
  <si>
    <t>Maria Belen Meza Ro</t>
  </si>
  <si>
    <t>2,3,5</t>
  </si>
  <si>
    <t>Luis Martìnez Vera</t>
  </si>
  <si>
    <t>emilianoacatitla@hotmail.com</t>
  </si>
  <si>
    <t>Emili Acatitla</t>
  </si>
  <si>
    <t>María Belem Meza Rodriguez</t>
  </si>
  <si>
    <t xml:space="preserve">Cristian Mayorga </t>
  </si>
  <si>
    <t>Ailne Velazquez</t>
  </si>
  <si>
    <t xml:space="preserve">Bety Nava Padilla </t>
  </si>
  <si>
    <t>Oportunidades</t>
  </si>
  <si>
    <t>1,2,3,6</t>
  </si>
  <si>
    <t>Ariana Amstrong</t>
  </si>
  <si>
    <t>Jessalin Ayala</t>
  </si>
  <si>
    <t>Aline Velazquez</t>
  </si>
  <si>
    <t>Bety Nava</t>
  </si>
  <si>
    <t>Rodriguez Garcias Zaid</t>
  </si>
  <si>
    <t>Veronica Garcias</t>
  </si>
  <si>
    <t>5,6</t>
  </si>
  <si>
    <t>Emanuel</t>
  </si>
  <si>
    <t xml:space="preserve">Vargas Trinidad Luciana </t>
  </si>
  <si>
    <t>3,2,1</t>
  </si>
  <si>
    <t>misato@hotmail.com</t>
  </si>
  <si>
    <t>2-15</t>
  </si>
  <si>
    <t>Saori Luna</t>
  </si>
  <si>
    <t>0,5</t>
  </si>
  <si>
    <t>zaidrd5207@gmail.com</t>
  </si>
  <si>
    <t xml:space="preserve">Saraí Gómez </t>
  </si>
  <si>
    <t>Zaid Rodriguez</t>
  </si>
  <si>
    <t>Veronica García Esquivel</t>
  </si>
  <si>
    <t>Ortiz Sanchez Nataly</t>
  </si>
  <si>
    <t>Irene Dolores Sanchez Cruz</t>
  </si>
  <si>
    <t>Me gustan las carreras que tienen</t>
  </si>
  <si>
    <t>kim500akary@gmail.com</t>
  </si>
  <si>
    <t>MAR CI ANA</t>
  </si>
  <si>
    <t>Naty San</t>
  </si>
  <si>
    <t>Irene Dolores Sanchez Crus</t>
  </si>
  <si>
    <t>Pedro GJ</t>
  </si>
  <si>
    <t>Montes de Oca Carranza</t>
  </si>
  <si>
    <t>Patty Elizabeth Carrada</t>
  </si>
  <si>
    <t>Jose Alexandro</t>
  </si>
  <si>
    <t>Meria Beatriz Martinez Mendez</t>
  </si>
  <si>
    <t>ianjim0504@gmail.com</t>
  </si>
  <si>
    <t>Adair JJ</t>
  </si>
  <si>
    <t>Rosales Elizalde Brandon</t>
  </si>
  <si>
    <t>Decire98.2@gmail.com</t>
  </si>
  <si>
    <t>Rosario Ramirez</t>
  </si>
  <si>
    <t>America Oropeza</t>
  </si>
  <si>
    <t>Martinez Castañeda Hector Florentino</t>
  </si>
  <si>
    <t>efg26637@gmail.com</t>
  </si>
  <si>
    <t>Fernanda García</t>
  </si>
  <si>
    <t>Miguel Angel Rodriguez</t>
  </si>
  <si>
    <t>Flores Aranes Axel Alberto</t>
  </si>
  <si>
    <t>Porque tiene la carrera que quiero</t>
  </si>
  <si>
    <t>Adlaremse González</t>
  </si>
  <si>
    <t>Esmeralda</t>
  </si>
  <si>
    <t>Angeles Gonzalez Joel Alex</t>
  </si>
  <si>
    <t>Nallely Salgado</t>
  </si>
  <si>
    <t>Martinez Silvia Fracisco Alexis</t>
  </si>
  <si>
    <t>Gael Medina</t>
  </si>
  <si>
    <t>10,99</t>
  </si>
  <si>
    <t>Nava Aguilar Carolina</t>
  </si>
  <si>
    <t>Itzel Sanchez</t>
  </si>
  <si>
    <t>Karen Mejía</t>
  </si>
  <si>
    <t>Leslie Vilafuerte</t>
  </si>
  <si>
    <t>Miguel Angel JM</t>
  </si>
  <si>
    <t>Maria</t>
  </si>
  <si>
    <t>Bello Ponce Brandon</t>
  </si>
  <si>
    <t>Gustavo Cortez</t>
  </si>
  <si>
    <t>María</t>
  </si>
  <si>
    <t>JonathanJitzaelserranoAlcantara@gmail.com</t>
  </si>
  <si>
    <t>Jitzael Serrano Alcantara</t>
  </si>
  <si>
    <t>mamuelohermoso@hotmail.com</t>
  </si>
  <si>
    <t>Jorge Guerra</t>
  </si>
  <si>
    <t>Araceli</t>
  </si>
  <si>
    <t>1,2,3,4,5,7</t>
  </si>
  <si>
    <t>Mopor11@hotmail.com</t>
  </si>
  <si>
    <t>Emmanuel Pineda</t>
  </si>
  <si>
    <t>Galarza Reyes Mario Reyes</t>
  </si>
  <si>
    <t>Brian Joshua</t>
  </si>
  <si>
    <t>BrianJoshua7200@gmail.com</t>
  </si>
  <si>
    <t>JorgeAlberto SoyaMendoza :V</t>
  </si>
  <si>
    <t>kevinto9013@gmail.com</t>
  </si>
  <si>
    <t>Kevin Torres</t>
  </si>
  <si>
    <t>meme050707@gmail.com</t>
  </si>
  <si>
    <t>Espiricueto Bonifacio Hazel</t>
  </si>
  <si>
    <t>Itzel Jurado</t>
  </si>
  <si>
    <t>Kynugo@hotmail.com</t>
  </si>
  <si>
    <t>Kleeber Vill</t>
  </si>
  <si>
    <t>Gonzalez Garces Kevin Anel</t>
  </si>
  <si>
    <t>Oscar Gonzalez Arenas</t>
  </si>
  <si>
    <r>
      <rPr>
        <sz val="10"/>
        <color rgb="FF1155CC"/>
        <rFont val="Arial"/>
        <family val="2"/>
      </rPr>
      <t>Mar62hilda@hotmail.com</t>
    </r>
  </si>
  <si>
    <t>Tiene carreras que quiero</t>
  </si>
  <si>
    <t>Paola Leon</t>
  </si>
  <si>
    <t>Perickpotamo@gmail.com</t>
  </si>
  <si>
    <t>Erick García Pérez</t>
  </si>
  <si>
    <t>kevinyyhael@outlook.com</t>
  </si>
  <si>
    <t>Stran_Tricter</t>
  </si>
  <si>
    <t>Martinez Garcia Cristian</t>
  </si>
  <si>
    <t>Roberto Ramirez</t>
  </si>
  <si>
    <t>J</t>
  </si>
  <si>
    <t>AyalaLozada@gmail.com</t>
  </si>
  <si>
    <t>Ayala Lozada</t>
  </si>
  <si>
    <t>Cristian Garcia</t>
  </si>
  <si>
    <t>Martinez Ibañez Alondra</t>
  </si>
  <si>
    <t>Natividad Ibañez Galindo</t>
  </si>
  <si>
    <t>Me interesa medicina</t>
  </si>
  <si>
    <t>leojared100@gmail.com</t>
  </si>
  <si>
    <t>Jared Medina</t>
  </si>
  <si>
    <t>aloxdri@gmail.com</t>
  </si>
  <si>
    <t>Alondra Martinez</t>
  </si>
  <si>
    <t>Greta Aguilar</t>
  </si>
  <si>
    <t>Monserrat Robles</t>
  </si>
  <si>
    <t>Fernandoamador724@gmail.com</t>
  </si>
  <si>
    <t>Fernando Amador</t>
  </si>
  <si>
    <t>3,5</t>
  </si>
  <si>
    <t>Michell Aorza</t>
  </si>
  <si>
    <t>Monserrat Romero</t>
  </si>
  <si>
    <t>Diaz Miguel Marcos A</t>
  </si>
  <si>
    <t>Miguel Ruiz Laura</t>
  </si>
  <si>
    <t>Tiene buenas carreras</t>
  </si>
  <si>
    <t>1,2,34,5,6</t>
  </si>
  <si>
    <t>1,2,6</t>
  </si>
  <si>
    <t>jazacgua@hotmail.com</t>
  </si>
  <si>
    <t>Itzel Zacarias</t>
  </si>
  <si>
    <t>3,4,5,7</t>
  </si>
  <si>
    <t>sadeknr614@gmail.com</t>
  </si>
  <si>
    <t>Marcos Aldair</t>
  </si>
  <si>
    <t>yamisdio@gmail.com</t>
  </si>
  <si>
    <t>Omoña Grabriela</t>
  </si>
  <si>
    <t>Fuentes Pineda Criufian Alexis</t>
  </si>
  <si>
    <t>Fuentes Padilla Inocente</t>
  </si>
  <si>
    <t>Porque son buenas</t>
  </si>
  <si>
    <t>Cercania</t>
  </si>
  <si>
    <t>angel-rubik@hotmail.com</t>
  </si>
  <si>
    <t>Angel Sosa</t>
  </si>
  <si>
    <t>Rocio Ortega</t>
  </si>
  <si>
    <t>rocioolivos@gmail.com</t>
  </si>
  <si>
    <t>Alexis Pineda</t>
  </si>
  <si>
    <t>Diana Mendez Rojas</t>
  </si>
  <si>
    <t>Humberto Mendez Rojas</t>
  </si>
  <si>
    <t>Fridatorres.0601@gmail.com</t>
  </si>
  <si>
    <t>Tiene carreras que quiero estudiar</t>
  </si>
  <si>
    <t>Ximena Pérez</t>
  </si>
  <si>
    <t>Alexis de Jesús Fuentes</t>
  </si>
  <si>
    <t>Diana Rojas</t>
  </si>
  <si>
    <t>Rodriguez fernadnez Yuritzi</t>
  </si>
  <si>
    <t>Me llama la atencion</t>
  </si>
  <si>
    <t>Angel Noriega</t>
  </si>
  <si>
    <t>Diego SI</t>
  </si>
  <si>
    <t>Yuri Rodriguez</t>
  </si>
  <si>
    <t>1,4,3</t>
  </si>
  <si>
    <t>Xiyegaru@gmail.com</t>
  </si>
  <si>
    <t>Ximena Ruiz</t>
  </si>
  <si>
    <t>Badilo Hernandez Carlos</t>
  </si>
  <si>
    <t>vivisana8@gmail.com</t>
  </si>
  <si>
    <t>Viviana Villalba</t>
  </si>
  <si>
    <t>Abel Alexander López Jímenez</t>
  </si>
  <si>
    <t>Tomos Lopez Cuezudo :v</t>
  </si>
  <si>
    <t>moy99cuco@gmail.com</t>
  </si>
  <si>
    <t>Ana Martínez</t>
  </si>
  <si>
    <t>Hernandez Esponisa Manuel Diego</t>
  </si>
  <si>
    <t>Espinosa Hernandez Maria Guadalupe</t>
  </si>
  <si>
    <t>ownvaldivia71@gmail.com</t>
  </si>
  <si>
    <t>Owen Valdivia</t>
  </si>
  <si>
    <t>Me gusta escuela y maestros</t>
  </si>
  <si>
    <t>abrahamzarated2@gmail.com</t>
  </si>
  <si>
    <t>Zack King Aguilera</t>
  </si>
  <si>
    <t>diegohernandez2005espinosa@gmail.com</t>
  </si>
  <si>
    <t>Elmar cianito</t>
  </si>
  <si>
    <t>luisgjf@gmail.com</t>
  </si>
  <si>
    <t>Luis Guerrero</t>
  </si>
  <si>
    <t>Cid Pacheco Miriam A</t>
  </si>
  <si>
    <t>Margarita Contreras Pacheco</t>
  </si>
  <si>
    <t>aketzalinicolesan@gmail.com</t>
  </si>
  <si>
    <t>Nifte Anidein</t>
  </si>
  <si>
    <t>Maricela</t>
  </si>
  <si>
    <t>Interes en las carreras</t>
  </si>
  <si>
    <t>ananirian@santillan.com</t>
  </si>
  <si>
    <t>1,5,6,7</t>
  </si>
  <si>
    <t>Laura Cid</t>
  </si>
  <si>
    <t>epa9888542@gmail.com</t>
  </si>
  <si>
    <t>Erick Perez</t>
  </si>
  <si>
    <t>Diego Cruz Hurado</t>
  </si>
  <si>
    <t>Porque son buenas escuelas</t>
  </si>
  <si>
    <t>Sherlyn Luna</t>
  </si>
  <si>
    <t>Me agradan más</t>
  </si>
  <si>
    <t>Raúl Medina</t>
  </si>
  <si>
    <t>cruzd4563@gmail.com</t>
  </si>
  <si>
    <t>Diego Cruz</t>
  </si>
  <si>
    <t>Venezia Macias</t>
  </si>
  <si>
    <t>Mattew Montes de Oca Garcia</t>
  </si>
  <si>
    <t>Diega Garcia Garcia</t>
  </si>
  <si>
    <t>3,4,6,7</t>
  </si>
  <si>
    <t>fruizpolo@gmail.com</t>
  </si>
  <si>
    <t>Francisco Ruiz Polo</t>
  </si>
  <si>
    <t>Quiero estudiar diseño grafico</t>
  </si>
  <si>
    <t>jimena.gonzalez30@hotmail.com</t>
  </si>
  <si>
    <t>Jimena Gonzalez</t>
  </si>
  <si>
    <t>mattewh3gmail.com</t>
  </si>
  <si>
    <t>Alejandra Trejo</t>
  </si>
  <si>
    <t>Mattew Montes</t>
  </si>
  <si>
    <t>eve_recodo@hotmail.com</t>
  </si>
  <si>
    <t>Montse Roldan</t>
  </si>
  <si>
    <t>Mateos Guzman Fatina Valeria</t>
  </si>
  <si>
    <t>Magnolia Guzman Hilerio</t>
  </si>
  <si>
    <t>Quedan más cerca</t>
  </si>
  <si>
    <t>dulcerortiz20@gmail.com</t>
  </si>
  <si>
    <t>Dulce Toriz</t>
  </si>
  <si>
    <t>Fatima Valeria Mateos Guzman</t>
  </si>
  <si>
    <t>Jonathan Enrique Cruz Mariano</t>
  </si>
  <si>
    <t>Daniel Cruz Vazquez</t>
  </si>
  <si>
    <t>luis123-pony@hotmail.com</t>
  </si>
  <si>
    <t>Luis Barrios</t>
  </si>
  <si>
    <t>G</t>
  </si>
  <si>
    <t>Prestigio</t>
  </si>
  <si>
    <t>cris_iron5@hotmail.com</t>
  </si>
  <si>
    <t>Tecka Pineda</t>
  </si>
  <si>
    <t>kike.eschido@outlook.com</t>
  </si>
  <si>
    <t>EnriqurCruz-1</t>
  </si>
  <si>
    <t>Quinto Rosas Brenda Isela</t>
  </si>
  <si>
    <t>Geogina Rosas Luna</t>
  </si>
  <si>
    <t>EduardoSantia@gmail.com</t>
  </si>
  <si>
    <t>Santiago Sanchez</t>
  </si>
  <si>
    <t>Yael galicia</t>
  </si>
  <si>
    <t>brendarosas0120@gmail.com</t>
  </si>
  <si>
    <t>RQ Isela-1</t>
  </si>
  <si>
    <t>Godinez Zarraga Dayana Jaqueline</t>
  </si>
  <si>
    <t>Adriana Zarraga Agustin</t>
  </si>
  <si>
    <t>c.alex.mar@hotmail.com</t>
  </si>
  <si>
    <t>Cesar MT</t>
  </si>
  <si>
    <t>Quiero una buena carrera</t>
  </si>
  <si>
    <t>laura711114@hotmail.com</t>
  </si>
  <si>
    <t>Yura U de Meza</t>
  </si>
  <si>
    <t>Celia</t>
  </si>
  <si>
    <t>1,3,4,5</t>
  </si>
  <si>
    <t>terceroa02@hotmail.com</t>
  </si>
  <si>
    <t>Rojas ROjas Keyla Michelle</t>
  </si>
  <si>
    <t>Maria Teodora Rojas de la Cruz</t>
  </si>
  <si>
    <t>Tiene enfermeria</t>
  </si>
  <si>
    <t>Jesus OV</t>
  </si>
  <si>
    <t>Michel Rojas</t>
  </si>
  <si>
    <t>Sarahi Jimenez Acosta</t>
  </si>
  <si>
    <t>Flor Acosta Castañeda</t>
  </si>
  <si>
    <t>Tiene las carreras que quiero</t>
  </si>
  <si>
    <t>Lobaco Santillan Jacquelin</t>
  </si>
  <si>
    <t>Virginia Santillan Castro</t>
  </si>
  <si>
    <t>Viri Romero</t>
  </si>
  <si>
    <t>Mas cercana</t>
  </si>
  <si>
    <t>uisangelcel1123@gmail.com</t>
  </si>
  <si>
    <t>Luis Angel</t>
  </si>
  <si>
    <t>Jaquelin NS</t>
  </si>
  <si>
    <t>Flores Morales Brandon</t>
  </si>
  <si>
    <t>Maria Morales Rodriguez</t>
  </si>
  <si>
    <t>no enlaza</t>
  </si>
  <si>
    <t>Isai Baranda</t>
  </si>
  <si>
    <t>xvaleriacaopia@gmail.com</t>
  </si>
  <si>
    <t>Vale Smith</t>
  </si>
  <si>
    <t>brandon_nano2005@hotmail.com</t>
  </si>
  <si>
    <t>Brando Flores Morales</t>
  </si>
  <si>
    <t>María Morales Rodriguez</t>
  </si>
  <si>
    <t>Elizalde Onofre Ilsen Isabell</t>
  </si>
  <si>
    <t>Maria del Carmen Ramirez Chavez</t>
  </si>
  <si>
    <t>Samantha Smith</t>
  </si>
  <si>
    <t>Materias interesantes</t>
  </si>
  <si>
    <t>,</t>
  </si>
  <si>
    <t>Miriam Bautista</t>
  </si>
  <si>
    <t>Maria dek Carmen ramirez Chavez</t>
  </si>
  <si>
    <t>cruzcruzsebastian814@gmail.com</t>
  </si>
  <si>
    <t>Sebastian Cruz</t>
  </si>
  <si>
    <t>Reyes Chavez Daniel</t>
  </si>
  <si>
    <t>Rene Reyes Martinez</t>
  </si>
  <si>
    <t>paoladiazzepeda@gmail.com</t>
  </si>
  <si>
    <t>Pao Diaz</t>
  </si>
  <si>
    <t>Eduardo Jurado</t>
  </si>
  <si>
    <t>Abigail Flores</t>
  </si>
  <si>
    <t>Raymundo Aragon Donna Aral</t>
  </si>
  <si>
    <t>Maribel Aragon Aguilar</t>
  </si>
  <si>
    <t>1,2,3,5,6,7</t>
  </si>
  <si>
    <t>Tiene medicina</t>
  </si>
  <si>
    <t>Ameza6453@gmail.com</t>
  </si>
  <si>
    <t>Alexis Meza</t>
  </si>
  <si>
    <t>Danna Raymundo</t>
  </si>
  <si>
    <t>Mendoza Lira Fernanda</t>
  </si>
  <si>
    <t>Esperanza Lira Chavez</t>
  </si>
  <si>
    <t>josielaguilartorija@gmail.com</t>
  </si>
  <si>
    <t>Lizeth Josie</t>
  </si>
  <si>
    <t>Por lo que ofrece</t>
  </si>
  <si>
    <t>andrepime048@gmail.com</t>
  </si>
  <si>
    <t>Gabriel Herrera</t>
  </si>
  <si>
    <t>Fernanda Lira</t>
  </si>
  <si>
    <t>Mariana Paola Lopez Morales</t>
  </si>
  <si>
    <t>Viridica01@gmail.com</t>
  </si>
  <si>
    <t>Viridiana Gonzalez</t>
  </si>
  <si>
    <t>Van a enseñar bien</t>
  </si>
  <si>
    <t>Monse Chavez</t>
  </si>
  <si>
    <t>Emily Gutierrez</t>
  </si>
  <si>
    <t>Mariana Paola</t>
  </si>
  <si>
    <t>Rivera Perez Alma Citlali</t>
  </si>
  <si>
    <t>Alma E. Perez Martinez</t>
  </si>
  <si>
    <t>1,4,7</t>
  </si>
  <si>
    <t>aracelimorales315@gmail.com</t>
  </si>
  <si>
    <t>Andy Flores</t>
  </si>
  <si>
    <t>Por las carreras que tienen</t>
  </si>
  <si>
    <t>vectorvc0305@gmail.com</t>
  </si>
  <si>
    <t>Omar Nuñez</t>
  </si>
  <si>
    <t>Alma Perez</t>
  </si>
  <si>
    <t>Alme E. Perez Martinez</t>
  </si>
  <si>
    <t>Fernandez Vazquez Jorge</t>
  </si>
  <si>
    <t>Jorge Fernandez</t>
  </si>
  <si>
    <t>Diana Ayala</t>
  </si>
  <si>
    <t>101 Oriente</t>
  </si>
  <si>
    <t>No se</t>
  </si>
  <si>
    <t>jorgeferj@gmail.com</t>
  </si>
  <si>
    <t>Agutina</t>
  </si>
  <si>
    <t>Aguilar Marina Christian</t>
  </si>
  <si>
    <t>Gloria Marin</t>
  </si>
  <si>
    <t>Cristian Aguilar</t>
  </si>
  <si>
    <t>Hinojosa Rivera Alexandra</t>
  </si>
  <si>
    <t>Sandra Rivera Padilla</t>
  </si>
  <si>
    <t>Alexandra Rivero</t>
  </si>
  <si>
    <t>Hernandez Hernandez Ana Perla</t>
  </si>
  <si>
    <t>Guardado Jimenez Melanny</t>
  </si>
  <si>
    <t>Alonso Garcia Jose L</t>
  </si>
  <si>
    <t>Tavera Pineda B A</t>
  </si>
  <si>
    <t>Baldras Lozada Eduardo</t>
  </si>
  <si>
    <t>Nava SOto Elizabeth</t>
  </si>
  <si>
    <t>Juarez Salvador Maria Ana</t>
  </si>
  <si>
    <t>Torres Zuñiga Victor</t>
  </si>
  <si>
    <t>Estefez Flores Andresa Lizet</t>
  </si>
  <si>
    <t>Gutierrez Mendoza Tristan</t>
  </si>
  <si>
    <t>Grel Angeles Erick A</t>
  </si>
  <si>
    <t>Quiñones Inchaurregui Hector Oder</t>
  </si>
  <si>
    <t>Fatima Contreras Vazquez</t>
  </si>
  <si>
    <t>ÇMancera Vergara Bruno</t>
  </si>
  <si>
    <t>Mecalco Perez David</t>
  </si>
  <si>
    <t>Flores Cordero Frayan</t>
  </si>
  <si>
    <t>Trejo Garcia Alexander</t>
  </si>
  <si>
    <t>Velasco Metiha Fernando</t>
  </si>
  <si>
    <t>Medina Gonzales Jose</t>
  </si>
  <si>
    <t>Fecha Cita</t>
  </si>
  <si>
    <t>Cel</t>
  </si>
  <si>
    <t>Escuela</t>
  </si>
  <si>
    <t>Sábado 30</t>
  </si>
  <si>
    <t>Ruiz de la Rosa Jesús</t>
  </si>
  <si>
    <t>Villegas Martinez Jessica</t>
  </si>
  <si>
    <t>Rodriguez Ruiz Mariano</t>
  </si>
  <si>
    <t>Perez Hernandez Yolotzin Marible</t>
  </si>
  <si>
    <t>Sanchez Gutierrez Karla Duadalupe</t>
  </si>
  <si>
    <t>Serralde Robles Tonantzin Abigail</t>
  </si>
  <si>
    <t>Martinez Constantino Angel</t>
  </si>
  <si>
    <t>Ocaña Cruz astrid</t>
  </si>
  <si>
    <t>VAlle Farrer Aylin Michel</t>
  </si>
  <si>
    <t>Sanchez Onofre Judith</t>
  </si>
  <si>
    <t>Cruz Ramirez Luis Angel</t>
  </si>
  <si>
    <t>Martinez de Jesús Tomas</t>
  </si>
  <si>
    <t>Medina Orihuela Alexis Adrian</t>
  </si>
  <si>
    <t>Beltran Rojas Daniel</t>
  </si>
  <si>
    <t>Huerta Osorio Mildret</t>
  </si>
  <si>
    <t>Galarza Sotelo Daniela</t>
  </si>
  <si>
    <t>Ariadna Celic Lobaco Consuelo</t>
  </si>
  <si>
    <t>Flores Martinez Luis A</t>
  </si>
  <si>
    <t>Miranda Torres Luis Fernando</t>
  </si>
  <si>
    <t>Heras Guzman Michelle</t>
  </si>
  <si>
    <t>Ortega Vazquez Sayuri</t>
  </si>
  <si>
    <t>Tapia Jimenez Elsy Monserrat</t>
  </si>
  <si>
    <t>Vivas Jurado Scarlet</t>
  </si>
  <si>
    <t>Gonzales Raya Jesús Alfred</t>
  </si>
  <si>
    <t>Gallardo Enriques Diego N</t>
  </si>
  <si>
    <t>Guzman Martinez Keyla</t>
  </si>
  <si>
    <t>Teonorio Fabian Carlo</t>
  </si>
  <si>
    <t>Torres Rivera Jose Angel</t>
  </si>
  <si>
    <t>Rojas Arenas Erick Daniel</t>
  </si>
  <si>
    <t>Cabrera Rojas Aranza</t>
  </si>
  <si>
    <t>Vera Cazquez Haziel</t>
  </si>
  <si>
    <t>Castillo Blancas Eleazar</t>
  </si>
  <si>
    <t>Baez Jalpa Yotzin</t>
  </si>
  <si>
    <t>Martinez Verga Jose Luis</t>
  </si>
  <si>
    <t>Celis Coloapa Sebastina</t>
  </si>
  <si>
    <t>Mendez Llanos Luz Ma</t>
  </si>
  <si>
    <t>Velazquez Jimenez Yexalen</t>
  </si>
  <si>
    <t>Clemente Vega Alexandra</t>
  </si>
  <si>
    <t>Arenas Martinez Eduardo</t>
  </si>
  <si>
    <t>Samano Martinez Ir</t>
  </si>
  <si>
    <t>Evelyn Sarai Velasco Bautista</t>
  </si>
  <si>
    <t>Montes de la Cruz Gilberto</t>
  </si>
  <si>
    <t>Cesar Galarza Jose</t>
  </si>
  <si>
    <t>Guadalupe Martinez Manduano</t>
  </si>
  <si>
    <t>Alfaro Campos Estephanie Jolette</t>
  </si>
  <si>
    <t>Ma Guadalupe Campos Bautista</t>
  </si>
  <si>
    <t>Jonathan</t>
  </si>
  <si>
    <t>Sandra Jimenez Tavera</t>
  </si>
  <si>
    <t>Rios Garcia Alejandra</t>
  </si>
  <si>
    <t>Griselda Garcia Hernandez</t>
  </si>
  <si>
    <t xml:space="preserve">Mondragon Pozoz Jazael </t>
  </si>
  <si>
    <t>Dulce Alma Pozos Onofre</t>
  </si>
  <si>
    <t>Sayuri Onofre Romero</t>
  </si>
  <si>
    <t>Adriana Romero Lobaco</t>
  </si>
  <si>
    <t>Bonilla Lopez Atzin</t>
  </si>
  <si>
    <t>Lopez Herrera Alma Delia</t>
  </si>
  <si>
    <t>Reyes Lopez Mario</t>
  </si>
  <si>
    <t>Mario Reyes Lobaco</t>
  </si>
  <si>
    <t>Vargas Contraras Natali</t>
  </si>
  <si>
    <t>Felipe Alberto Vergas Rivera</t>
  </si>
  <si>
    <t>Nuñez Pineda G</t>
  </si>
  <si>
    <t>Yeni Pineda</t>
  </si>
  <si>
    <t>Aguilar andres Sara</t>
  </si>
  <si>
    <t>Claudia Andres Lucas</t>
  </si>
  <si>
    <t>Flores Juarez Nelly Jael</t>
  </si>
  <si>
    <t>Maricela Juarez Fuentes</t>
  </si>
  <si>
    <t>Villanueva Hernandez Ana Sofia</t>
  </si>
  <si>
    <t>Hernandez GRanado Luz Maria</t>
  </si>
  <si>
    <t>Medina Martinez Victoria Yhali</t>
  </si>
  <si>
    <t>Beatriz Martinez Marcos</t>
  </si>
  <si>
    <t>Mendoza Rosales Martin</t>
  </si>
  <si>
    <t>Maria Liboria Rosalres Ro</t>
  </si>
  <si>
    <t>Pineda Cardenas Fernanda</t>
  </si>
  <si>
    <t>Bandala Hernandez Janeth Elizabeth</t>
  </si>
  <si>
    <t>Sergio Alexis</t>
  </si>
  <si>
    <t>Yanet Villarreal</t>
  </si>
  <si>
    <t>buzón</t>
  </si>
  <si>
    <t>Giovanni Benja</t>
  </si>
  <si>
    <t>GRaciela Isunza Bautista</t>
  </si>
  <si>
    <t>mandar wa interés/buzon</t>
  </si>
  <si>
    <t>Martinez Santiago Jose</t>
  </si>
  <si>
    <t>Edith Martinez Santiago</t>
  </si>
  <si>
    <t>Interés mandar wa/interes mandar ubi</t>
  </si>
  <si>
    <t>Gonzalez Vigueras Ximena</t>
  </si>
  <si>
    <t>Landy Vigueras</t>
  </si>
  <si>
    <t>Mandar wa. Interés/interes mandar ubi</t>
  </si>
  <si>
    <t>Corona Gnzlz Laura</t>
  </si>
  <si>
    <t>Miriam Gnzlz</t>
  </si>
  <si>
    <t>buzon/buzón</t>
  </si>
  <si>
    <t>Lopez Ceballos Alizze</t>
  </si>
  <si>
    <t>Rosa Isela</t>
  </si>
  <si>
    <t>Cueva Gomez Angel</t>
  </si>
  <si>
    <t xml:space="preserve">Claudia Gomez </t>
  </si>
  <si>
    <t>NC/No contesta</t>
  </si>
  <si>
    <t>Oaxaca Tello Carla</t>
  </si>
  <si>
    <t xml:space="preserve">Ana Laura Tello </t>
  </si>
  <si>
    <t>Mandar wa. Interés/NC</t>
  </si>
  <si>
    <t>Medina Mendoza Aylin</t>
  </si>
  <si>
    <t>Celina Mendoza</t>
  </si>
  <si>
    <t>no están</t>
  </si>
  <si>
    <t>Felipe Martinez</t>
  </si>
  <si>
    <t>Marlen Alderete Garcia</t>
  </si>
  <si>
    <t xml:space="preserve">no estan </t>
  </si>
  <si>
    <t>Ortiz Colores Mariana Lizbet</t>
  </si>
  <si>
    <t>Aaron Colores Claderon</t>
  </si>
  <si>
    <t>no hará comipems</t>
  </si>
  <si>
    <t>San Pedro Godoy Josue Luis</t>
  </si>
  <si>
    <t>Martha Godoy</t>
  </si>
  <si>
    <t>Gnzlz Jorge</t>
  </si>
  <si>
    <t>Jorge Gnzlz</t>
  </si>
  <si>
    <t>cita dogo, mandar wa</t>
  </si>
  <si>
    <t>Zavaleta Mejia Luis</t>
  </si>
  <si>
    <t>Claudia Zavaleta</t>
  </si>
  <si>
    <t>Aguilar Sanchez Josue Daniel</t>
  </si>
  <si>
    <t>Lucia Guadalupe Solache</t>
  </si>
  <si>
    <t xml:space="preserve">mandar wahts </t>
  </si>
  <si>
    <t>Nieto Soni Dena Jois</t>
  </si>
  <si>
    <t>Isabel Soni Arena</t>
  </si>
  <si>
    <t>Villanueva Corona Diego</t>
  </si>
  <si>
    <t>Carmen Corona</t>
  </si>
  <si>
    <t>cita dogo mandar WA</t>
  </si>
  <si>
    <t>Vrea Giron Jocelyn</t>
  </si>
  <si>
    <t>Hugo Enroque Vera Meza</t>
  </si>
  <si>
    <t>Hrndz Alvarado Marco</t>
  </si>
  <si>
    <t>Liliana Hrndz Alvarado</t>
  </si>
  <si>
    <t>Cita mandar mensaje</t>
  </si>
  <si>
    <t xml:space="preserve">Tania Paulina </t>
  </si>
  <si>
    <t>Mariam Hernanez</t>
  </si>
  <si>
    <t>no le interesa</t>
  </si>
  <si>
    <t>Aguilar Corte</t>
  </si>
  <si>
    <t>Victoria Irlanda Cortes</t>
  </si>
  <si>
    <t>bye</t>
  </si>
  <si>
    <t>Xocopa Rodriguez Zaira</t>
  </si>
  <si>
    <t>Blanca Esla Rodriguez</t>
  </si>
  <si>
    <t>NC</t>
  </si>
  <si>
    <t>Huerta Hrndz Dunia NOhemi</t>
  </si>
  <si>
    <t xml:space="preserve">Isabel Hrndz </t>
  </si>
  <si>
    <t>Cita jueves. Mandar WA ubi</t>
  </si>
  <si>
    <t>Marcos Wolar</t>
  </si>
  <si>
    <t>MAria fernanda</t>
  </si>
  <si>
    <t>Mandar mensaje</t>
  </si>
  <si>
    <t>Acosta Douez</t>
  </si>
  <si>
    <t>Aurora Doguez</t>
  </si>
  <si>
    <t>Rocha Rojas Helen Alondra</t>
  </si>
  <si>
    <t>Marlen Rojas V</t>
  </si>
  <si>
    <t>Marcar lugo de 17:00</t>
  </si>
  <si>
    <t>R Rodriguez H Joselin</t>
  </si>
  <si>
    <t>Beatriz Adriana Rodriguez</t>
  </si>
  <si>
    <t xml:space="preserve"> mandar WA </t>
  </si>
  <si>
    <t>Estefani Salas</t>
  </si>
  <si>
    <t>Lorena Acevedo Mendoza</t>
  </si>
  <si>
    <t>Cita dogo TALVEZ, mandar WA ubi</t>
  </si>
  <si>
    <t>SÍ CALIFICA2</t>
  </si>
  <si>
    <t>Onofre Vargas Maria</t>
  </si>
  <si>
    <t>Guadalupe Vargas</t>
  </si>
  <si>
    <t>marcar luego de 14:00</t>
  </si>
  <si>
    <t>Porque tienen lo que quiero estudiar</t>
  </si>
  <si>
    <t>Maria Onofre</t>
  </si>
  <si>
    <t xml:space="preserve">Rayon Martines Yarazeth </t>
  </si>
  <si>
    <t>Margarita Martinez</t>
  </si>
  <si>
    <t>1 15</t>
  </si>
  <si>
    <t>3 52</t>
  </si>
  <si>
    <t>Porque es la mejor dice mi mamá</t>
  </si>
  <si>
    <t>Estefanii RM</t>
  </si>
  <si>
    <t>Nuñez Miguel</t>
  </si>
  <si>
    <t>Alfredo Nuñez</t>
  </si>
  <si>
    <t>Nc</t>
  </si>
  <si>
    <t>Miguel Goovani</t>
  </si>
  <si>
    <t>Alfredo Nuñez Poña</t>
  </si>
  <si>
    <t>Tenorio Montes Migdaleder</t>
  </si>
  <si>
    <t>Dulcer Maria Montes Pienda</t>
  </si>
  <si>
    <t>nc</t>
  </si>
  <si>
    <t>Migda Tenaria</t>
  </si>
  <si>
    <t>Dlce Maria Montes</t>
  </si>
  <si>
    <t>Velazquez Fernanda</t>
  </si>
  <si>
    <t>Ma Azucena Rodriguez</t>
  </si>
  <si>
    <t xml:space="preserve">  mandar ubi</t>
  </si>
  <si>
    <t>Fernando Velazquez</t>
  </si>
  <si>
    <t>Maria Azucena Rodriguez</t>
  </si>
  <si>
    <t>Gonzalez Paola</t>
  </si>
  <si>
    <t>Antonio Gnzlz Nexpanco</t>
  </si>
  <si>
    <t>Contestó abuelita, papá trabajan, INTERÉS, pero WA al papa con direcc y fecha</t>
  </si>
  <si>
    <t>Aide Mora</t>
  </si>
  <si>
    <t>Antonio Gonzalez</t>
  </si>
  <si>
    <t>Jennifer GArcia</t>
  </si>
  <si>
    <t>Mayte Balcazar</t>
  </si>
  <si>
    <t>Porquequieroestudiarodontologia</t>
  </si>
  <si>
    <t>1,2,3,6,7</t>
  </si>
  <si>
    <t>Jenny Balcazar</t>
  </si>
  <si>
    <t>Mayte Balcazar Perez</t>
  </si>
  <si>
    <t>Medina Dona</t>
  </si>
  <si>
    <t>Martha Gutierrez</t>
  </si>
  <si>
    <t>Mandar mensaje, marcar viernes para confirmar cita</t>
  </si>
  <si>
    <t xml:space="preserve">Medina NV </t>
  </si>
  <si>
    <t>Rodriguez Jimenez Geovanni</t>
  </si>
  <si>
    <t>SErgio Said Santa</t>
  </si>
  <si>
    <t>BACHILLERATO</t>
  </si>
  <si>
    <t>Porque tienen lo que a mi me gusta</t>
  </si>
  <si>
    <t>Geovani Rodriguez</t>
  </si>
  <si>
    <t>Sergio Said Santa</t>
  </si>
  <si>
    <t>Ginera Reyes Yael</t>
  </si>
  <si>
    <t xml:space="preserve">Janet Fabiola Reyes </t>
  </si>
  <si>
    <t xml:space="preserve">mandar whats </t>
  </si>
  <si>
    <t>Yael Ramirez</t>
  </si>
  <si>
    <t>Jonat Fabiola</t>
  </si>
  <si>
    <t>Carlos A</t>
  </si>
  <si>
    <t>Jorge Alfaro</t>
  </si>
  <si>
    <t>no existen</t>
  </si>
  <si>
    <t>Porque tiene las carreras que quiero</t>
  </si>
  <si>
    <t>Axel Alfaro</t>
  </si>
  <si>
    <t>Barrios Villegas Jonhie</t>
  </si>
  <si>
    <t>Araceli Villeguas</t>
  </si>
  <si>
    <t>cita dogo, contestó hija, mandar WA</t>
  </si>
  <si>
    <t>Por lo que se estudia</t>
  </si>
  <si>
    <t>Yoni Yair</t>
  </si>
  <si>
    <t>Diana del Carmen</t>
  </si>
  <si>
    <t>Ma Angela del Carmen</t>
  </si>
  <si>
    <t xml:space="preserve"> mandar WA</t>
  </si>
  <si>
    <t>Porque son las escuelas que mas me llaman la aención</t>
  </si>
  <si>
    <t>dianabarreradelcarmen@hotmail.com</t>
  </si>
  <si>
    <t>Diana BC</t>
  </si>
  <si>
    <t>Maria Angela del Carmen Sanchez</t>
  </si>
  <si>
    <t>Dalia Climaco</t>
  </si>
  <si>
    <t>David Climaco</t>
  </si>
  <si>
    <t>Porque quiero estudiar eso</t>
  </si>
  <si>
    <t>David Climco Santana</t>
  </si>
  <si>
    <t>Suyai Ramirez</t>
  </si>
  <si>
    <t>Jassica MArcela Ramirez</t>
  </si>
  <si>
    <t>equivocadp</t>
  </si>
  <si>
    <t>Por  las carreras que tienen</t>
  </si>
  <si>
    <t>suyairamirez@gmail.com</t>
  </si>
  <si>
    <t>Jessica Marcela Roro</t>
  </si>
  <si>
    <t>Aveles Mtz Sandra</t>
  </si>
  <si>
    <t xml:space="preserve">Mayra Martinez </t>
  </si>
  <si>
    <t>cita jueves, mandar WA</t>
  </si>
  <si>
    <t>Sandra Vanessa Aviles Martinez</t>
  </si>
  <si>
    <t>Mayra Espinoza</t>
  </si>
  <si>
    <t>Onofre Lopez Eduardi</t>
  </si>
  <si>
    <t>Praticia Lopez</t>
  </si>
  <si>
    <t>efrenonofre353@gmail.com</t>
  </si>
  <si>
    <t>Efren Onofre</t>
  </si>
  <si>
    <t>Patricia López García</t>
  </si>
  <si>
    <t>Gregorio Valdez</t>
  </si>
  <si>
    <t>Rosa VAldez</t>
  </si>
  <si>
    <t>Por ser buenas</t>
  </si>
  <si>
    <t>Emir Valdez</t>
  </si>
  <si>
    <t>Sandra Valdez Reyes</t>
  </si>
  <si>
    <t>Valdez Ibañez Fatima</t>
  </si>
  <si>
    <t>Ma de la luz Lopez</t>
  </si>
  <si>
    <t>Cita dogo WA</t>
  </si>
  <si>
    <t>De acuerdo a lo que quiero estudiar</t>
  </si>
  <si>
    <t>valdezfatimai55@gmail.com</t>
  </si>
  <si>
    <t>Faty Selene Valdez</t>
  </si>
  <si>
    <t>Ma. de Luz</t>
  </si>
  <si>
    <t xml:space="preserve">Mrtnz Pineda Brondon </t>
  </si>
  <si>
    <t>Pineda GArcia Rosa</t>
  </si>
  <si>
    <t>215 Tecomitl</t>
  </si>
  <si>
    <t>5 52</t>
  </si>
  <si>
    <t>1 Xochimilco</t>
  </si>
  <si>
    <t>brandonisrael-illo@outlook.com</t>
  </si>
  <si>
    <t>Rosaisela</t>
  </si>
  <si>
    <t>Rodriguez Sanchez Ana</t>
  </si>
  <si>
    <t>Martha Sanchez</t>
  </si>
  <si>
    <t>mandar whats FAlleció su familiar</t>
  </si>
  <si>
    <t>Por nivel academico</t>
  </si>
  <si>
    <t>karolayrs121204@gmail.com</t>
  </si>
  <si>
    <t>Karolay Rodriguez</t>
  </si>
  <si>
    <t>Martha Sanchez Martinez</t>
  </si>
  <si>
    <t>Gaona Jesús</t>
  </si>
  <si>
    <t>Brenda Itzel</t>
  </si>
  <si>
    <t>Porque traen lo que quiero estudiar o lo que gusta</t>
  </si>
  <si>
    <t>Jesus Rendon</t>
  </si>
  <si>
    <t>Brenda Itzel Geona</t>
  </si>
  <si>
    <t>Reyes Arroyo Aura</t>
  </si>
  <si>
    <t>Marilu Arryo Rosario</t>
  </si>
  <si>
    <t>Equivocado</t>
  </si>
  <si>
    <t>101 Vallejo</t>
  </si>
  <si>
    <t>Marilu Arroyo Rosario</t>
  </si>
  <si>
    <t>Rioja Yael</t>
  </si>
  <si>
    <t>Elvira Riaño</t>
  </si>
  <si>
    <t>Cita dogo, mandar WA</t>
  </si>
  <si>
    <t>yelri@gmail.com</t>
  </si>
  <si>
    <t>Yael Cruz</t>
  </si>
  <si>
    <t>Elvira</t>
  </si>
  <si>
    <t>Garcia Aleja Jose</t>
  </si>
  <si>
    <t>Pedro GArcia</t>
  </si>
  <si>
    <t>Mandar whatsapp</t>
  </si>
  <si>
    <t>1,3,5,6,7</t>
  </si>
  <si>
    <t>Pedro Garcia Pineda</t>
  </si>
  <si>
    <t>Angeles Amador</t>
  </si>
  <si>
    <t>Georgina Amador</t>
  </si>
  <si>
    <t>mandar mensaje</t>
  </si>
  <si>
    <t>Carlos 5peck</t>
  </si>
  <si>
    <t>Espindola Israel</t>
  </si>
  <si>
    <t>Rocio Espindola</t>
  </si>
  <si>
    <t xml:space="preserve">Interes, pero marcar luego de las 9:00, madre soltera. </t>
  </si>
  <si>
    <t>Porque se me hacen buenas escuelas</t>
  </si>
  <si>
    <t>espindolaIsra@gmail.com</t>
  </si>
  <si>
    <t>Israel Espindola</t>
  </si>
  <si>
    <t>Cruz Acatitla Carlos</t>
  </si>
  <si>
    <t>Acatitla Edith</t>
  </si>
  <si>
    <t>Jorge Daniel</t>
  </si>
  <si>
    <t>Leslie Barrios</t>
  </si>
  <si>
    <t>Jorge Daniel Gonzalez Barrios</t>
  </si>
  <si>
    <t>Leslie Barrios Rojas</t>
  </si>
  <si>
    <t>Tania</t>
  </si>
  <si>
    <t>Sara Gomes</t>
  </si>
  <si>
    <t>Porque enseñan muy bien en esas escuelas</t>
  </si>
  <si>
    <t>Sandra Gomez Flores</t>
  </si>
  <si>
    <t>Rios Roble Joshua</t>
  </si>
  <si>
    <t>Eloisa Robles</t>
  </si>
  <si>
    <t>Cita jueves 14:00, madre sale pero quiza hijo va</t>
  </si>
  <si>
    <t>Por el tipo de carreras</t>
  </si>
  <si>
    <t>Joshua Jesús</t>
  </si>
  <si>
    <t>Eloiso Robles Ceballos</t>
  </si>
  <si>
    <t>CALIFICA2</t>
  </si>
  <si>
    <t>H</t>
  </si>
  <si>
    <t>Martinez Caonas Yeraldi</t>
  </si>
  <si>
    <t>Diana Jocelyn Hernandez</t>
  </si>
  <si>
    <t>Vanesa Juan Colin</t>
  </si>
  <si>
    <t>Flores Medina Irma</t>
  </si>
  <si>
    <t>Catalina</t>
  </si>
  <si>
    <t>iNTERÉS, pero tiene bebé, mandar cosas WA</t>
  </si>
  <si>
    <t>Perla Andrea Huerta</t>
  </si>
  <si>
    <t>Claudia de la Luz Roque</t>
  </si>
  <si>
    <t>interes, mandar W</t>
  </si>
  <si>
    <t xml:space="preserve">Ximena Garcia </t>
  </si>
  <si>
    <t>Vzqz Sanchez Issac de Jesús</t>
  </si>
  <si>
    <t>Evelia</t>
  </si>
  <si>
    <t>NC x2</t>
  </si>
  <si>
    <t>Norma Michelle</t>
  </si>
  <si>
    <t>Yunueen</t>
  </si>
  <si>
    <t>quivoca2</t>
  </si>
  <si>
    <t>Cristian Serrano Patricia</t>
  </si>
  <si>
    <t>Marbella</t>
  </si>
  <si>
    <t>Morales Cifuentes Perla</t>
  </si>
  <si>
    <t>Luis Morales</t>
  </si>
  <si>
    <t>Torres Garcia KArla M</t>
  </si>
  <si>
    <t>Ana Daniela</t>
  </si>
  <si>
    <t>Romero Ramirez Sergio</t>
  </si>
  <si>
    <t>Lorena</t>
  </si>
  <si>
    <t>Anyell Gabriel Jimenez</t>
  </si>
  <si>
    <t>no contestsa</t>
  </si>
  <si>
    <t>Orlando</t>
  </si>
  <si>
    <t>Quitana Cesar</t>
  </si>
  <si>
    <t>Sandra</t>
  </si>
  <si>
    <t>Ramirez Moreno Karla Jaret</t>
  </si>
  <si>
    <t>Diego Vigueras H</t>
  </si>
  <si>
    <t>no disponible</t>
  </si>
  <si>
    <t>Garcia Jimenez Evelin</t>
  </si>
  <si>
    <t>Jimenez Oliveria Yeni</t>
  </si>
  <si>
    <t>Jonathan Iscac V M</t>
  </si>
  <si>
    <t xml:space="preserve">Maria </t>
  </si>
  <si>
    <t xml:space="preserve">Cita jueves </t>
  </si>
  <si>
    <t>Sanchez Hernandez Esmeralda</t>
  </si>
  <si>
    <t>Alma</t>
  </si>
  <si>
    <t>mandar mensaje-número de la niña</t>
  </si>
  <si>
    <t>Guz Ramos Javier</t>
  </si>
  <si>
    <t>Pineda Garces Victor Huo</t>
  </si>
  <si>
    <t>Carlos Albero ESpinosa</t>
  </si>
  <si>
    <t>Guillera Rivera</t>
  </si>
  <si>
    <t>Roldan A Lleylan</t>
  </si>
  <si>
    <t>Omar</t>
  </si>
  <si>
    <t>Garcia Cruz Diego</t>
  </si>
  <si>
    <t>Oscar Garcia</t>
  </si>
  <si>
    <t>Salazar Alejo Fernando</t>
  </si>
  <si>
    <t>Perez Maundo Duana</t>
  </si>
  <si>
    <t>Angelica Galindo</t>
  </si>
  <si>
    <t>Montes Galdamez Luis DAniel</t>
  </si>
  <si>
    <t>Araceli Montes</t>
  </si>
  <si>
    <t>Molina Acatitla Aldebanan</t>
  </si>
  <si>
    <t>Nallely Acatitla</t>
  </si>
  <si>
    <t>Hablar miercoles 9:00</t>
  </si>
  <si>
    <t>Lobaco VEga Gustavo</t>
  </si>
  <si>
    <t>Ninfa Veronica VEga</t>
  </si>
  <si>
    <t>equivocad2</t>
  </si>
  <si>
    <t>Cordero Vigero Alejandro</t>
  </si>
  <si>
    <t>I</t>
  </si>
  <si>
    <t>Hugo Gtz Medina</t>
  </si>
  <si>
    <t>Daysi</t>
  </si>
  <si>
    <t>Estrella de la luz</t>
  </si>
  <si>
    <t>Josefila Noria B</t>
  </si>
  <si>
    <t>Zuñga Medina Kevin E</t>
  </si>
  <si>
    <t>Rosa Isela Medina</t>
  </si>
  <si>
    <t>Christopher Razziel Vidaore O</t>
  </si>
  <si>
    <t>Garcia Francisco Arturo David</t>
  </si>
  <si>
    <t>Armando</t>
  </si>
  <si>
    <t>Delgado Padilla Rubi</t>
  </si>
  <si>
    <t>Reyna Leticia Delgado</t>
  </si>
  <si>
    <t>Navarreta Rosales</t>
  </si>
  <si>
    <t>Maria de Lourdes</t>
  </si>
  <si>
    <t>Sandra Luna</t>
  </si>
  <si>
    <t>Reynalda Vicente</t>
  </si>
  <si>
    <t>Rodriguez Huerta Tiare</t>
  </si>
  <si>
    <t>Nissy Huerta V</t>
  </si>
  <si>
    <t>Alexander Pineda Leyte</t>
  </si>
  <si>
    <t>Asbeidi</t>
  </si>
  <si>
    <t>Israel Brayan Pinea Martinez</t>
  </si>
  <si>
    <t>Sonia</t>
  </si>
  <si>
    <t>Pineda Alondra</t>
  </si>
  <si>
    <t>Julia Alejandra</t>
  </si>
  <si>
    <t>Daphne Vianey</t>
  </si>
  <si>
    <t>Jesús Martinez Perez</t>
  </si>
  <si>
    <t>Interes pero Llamar después</t>
  </si>
  <si>
    <t>Leyva Sanchez Itzel</t>
  </si>
  <si>
    <t>Martia Teresa</t>
  </si>
  <si>
    <t>Hernandez Rodriguez Xareni</t>
  </si>
  <si>
    <t>Lopez cOrtes Natalia</t>
  </si>
  <si>
    <t>Natalia Jaquelin</t>
  </si>
  <si>
    <t>Maldonado Barranc Carlos</t>
  </si>
  <si>
    <t>Heria</t>
  </si>
  <si>
    <t>Cortes Torres Galo</t>
  </si>
  <si>
    <t>Brenda</t>
  </si>
  <si>
    <t>Ortega Alvarez Mauricio</t>
  </si>
  <si>
    <t>Cristina</t>
  </si>
  <si>
    <t>Flores Aguilar Maleni Fernanda</t>
  </si>
  <si>
    <t>Reyna Aguilar</t>
  </si>
  <si>
    <t>Tapia Martinez</t>
  </si>
  <si>
    <t>Adrinana</t>
  </si>
  <si>
    <t>Negrete Carrera Estrella</t>
  </si>
  <si>
    <t>Alverto Carrera Rosas</t>
  </si>
  <si>
    <t>Martinez Melos America</t>
  </si>
  <si>
    <t>Veronica Melo S</t>
  </si>
  <si>
    <t>Diego Romero</t>
  </si>
  <si>
    <t>Antonio Hernandez</t>
  </si>
  <si>
    <t>Ubalda</t>
  </si>
  <si>
    <t>Carol Martinez Tenorio</t>
  </si>
  <si>
    <t>Gerardo San Juan Cervantes</t>
  </si>
  <si>
    <t>Guadalupe</t>
  </si>
  <si>
    <t>Licit Blas Tenorio</t>
  </si>
  <si>
    <t>Maria Dalia</t>
  </si>
  <si>
    <t>Jimenez Gonzalez Hasulo</t>
  </si>
  <si>
    <t>Georgina Gonzalez</t>
  </si>
  <si>
    <t>Reichel Serna</t>
  </si>
  <si>
    <t>Lizbeth Alderete</t>
  </si>
  <si>
    <t>Rodriguez Cardenas</t>
  </si>
  <si>
    <t>Delfina Cardenas L</t>
  </si>
  <si>
    <t>Interes pero llamar luego</t>
  </si>
  <si>
    <t>Suriel Ramirez R</t>
  </si>
  <si>
    <t>Hector Ramirez</t>
  </si>
  <si>
    <t>Cuahucla Arenas Pa</t>
  </si>
  <si>
    <t>Dania Arenas J</t>
  </si>
  <si>
    <t>Interes WA</t>
  </si>
  <si>
    <t>Trujano Soria Alexa</t>
  </si>
  <si>
    <t>Rosa LAura Soria Sandoval</t>
  </si>
  <si>
    <t>Katia Berenice</t>
  </si>
  <si>
    <t>Patricia Reyes</t>
  </si>
  <si>
    <t>K</t>
  </si>
  <si>
    <t>Monserrat</t>
  </si>
  <si>
    <t>Se inscribió sin compartirle resultados. MAL</t>
  </si>
  <si>
    <t>Porque quiero estudiar de doctora y veterinaria</t>
  </si>
  <si>
    <t>Monserrat CG</t>
  </si>
  <si>
    <t>Natividad</t>
  </si>
  <si>
    <t>NO CALIFI</t>
  </si>
  <si>
    <t>Hasli Aparicio</t>
  </si>
  <si>
    <t>Marcela Hernandez Ibañez</t>
  </si>
  <si>
    <t>Noemi Eliosa Pacheco</t>
  </si>
  <si>
    <t>Vanessa Medina</t>
  </si>
  <si>
    <t>Dolores</t>
  </si>
  <si>
    <t>BAHCILLERES</t>
  </si>
  <si>
    <t>Vane Medina</t>
  </si>
  <si>
    <t>Quetzalitl</t>
  </si>
  <si>
    <t>Adrinana Oran Mojas</t>
  </si>
  <si>
    <t>Para estudiarcontabilidad</t>
  </si>
  <si>
    <t>quetzalitl_arenas@outlook.com</t>
  </si>
  <si>
    <t>Quetza Arenas</t>
  </si>
  <si>
    <t>Adriana Oran Mojas</t>
  </si>
  <si>
    <t>Yoali Noxpanco</t>
  </si>
  <si>
    <t>Lorena Juarez</t>
  </si>
  <si>
    <t>Porque tienen diseño grafico</t>
  </si>
  <si>
    <t>Aliux Jrz</t>
  </si>
  <si>
    <t>Jetzuvely Santa Cruz</t>
  </si>
  <si>
    <t>Santa Cruz NAva Nancy</t>
  </si>
  <si>
    <t>Sahory Ortiz</t>
  </si>
  <si>
    <t>Ma Griselda Araiza Rojas</t>
  </si>
  <si>
    <t>5,9</t>
  </si>
  <si>
    <t>Ramirez Luna Angel</t>
  </si>
  <si>
    <t>Genoveva Luna P</t>
  </si>
  <si>
    <t>Porque estan cerca</t>
  </si>
  <si>
    <t>Ramirez Gabriel</t>
  </si>
  <si>
    <t>Genoveva Luna Pérez</t>
  </si>
  <si>
    <t>Jonathan Yair</t>
  </si>
  <si>
    <t>Sergio Said Santa Maria</t>
  </si>
  <si>
    <t>Sergio Said Santamaria Sanchez</t>
  </si>
  <si>
    <t>Nexpanco Angel</t>
  </si>
  <si>
    <t>Olivia Hernandez</t>
  </si>
  <si>
    <t>NexpancoAngel@gmail.com</t>
  </si>
  <si>
    <t>Angel Nexpanco Hernandez</t>
  </si>
  <si>
    <t>Garcia Jonathan</t>
  </si>
  <si>
    <t>Emma Guerrrero Velazquez</t>
  </si>
  <si>
    <t xml:space="preserve">Bachillerato </t>
  </si>
  <si>
    <t>Muchas carreras</t>
  </si>
  <si>
    <t>Emma Guerrero Velazquez</t>
  </si>
  <si>
    <t>Diego</t>
  </si>
  <si>
    <t>Reyna Angelica</t>
  </si>
  <si>
    <t>diegorodnovla@gmailcom</t>
  </si>
  <si>
    <t>Diego Rodriguez Navarrete</t>
  </si>
  <si>
    <t>Reyna Angelica Navarrete</t>
  </si>
  <si>
    <t>Martinez Martine Brayan</t>
  </si>
  <si>
    <t>Edith Martinez R</t>
  </si>
  <si>
    <t>Brayan Isai Martinez</t>
  </si>
  <si>
    <t>Alfredo Isai Martinez</t>
  </si>
  <si>
    <t>EmilianoElizabeth RAmirez H</t>
  </si>
  <si>
    <t>Por las oportunidades</t>
  </si>
  <si>
    <t>Emilio López</t>
  </si>
  <si>
    <t>Elizabeth Ramirez Hernandez</t>
  </si>
  <si>
    <t>Rosario ESpinosa</t>
  </si>
  <si>
    <t>Leticia Garcia Garcia</t>
  </si>
  <si>
    <t>Leticia Garcia</t>
  </si>
  <si>
    <t>Diana</t>
  </si>
  <si>
    <t>Valeria Hipolita de Jesús</t>
  </si>
  <si>
    <t>UNO</t>
  </si>
  <si>
    <t>Diana Gonzalez</t>
  </si>
  <si>
    <t>Diana Liceth Gonzalez de Jesús</t>
  </si>
  <si>
    <t>Reyes Estefani</t>
  </si>
  <si>
    <t>Susana Huerta</t>
  </si>
  <si>
    <t>Reyes Fany</t>
  </si>
  <si>
    <t>Nontero Dayra</t>
  </si>
  <si>
    <t>Maria Marina Viguera R</t>
  </si>
  <si>
    <t>Day Homero</t>
  </si>
  <si>
    <t>Marina</t>
  </si>
  <si>
    <t>Velez Cabrera Genesis</t>
  </si>
  <si>
    <t>Veronica</t>
  </si>
  <si>
    <t>Genesis Velez</t>
  </si>
  <si>
    <t>Brayan Angeles</t>
  </si>
  <si>
    <t>Cecilia Tamayo Mtnz</t>
  </si>
  <si>
    <t>Esmeralda Hernandez San Luis</t>
  </si>
  <si>
    <t>Porque ahí hay buenas carreras</t>
  </si>
  <si>
    <t>Jocelin</t>
  </si>
  <si>
    <t>David Hernandez H</t>
  </si>
  <si>
    <t>Que se clian bien</t>
  </si>
  <si>
    <t>Jocelyn Neri</t>
  </si>
  <si>
    <t>David Hernadez Hernandez</t>
  </si>
  <si>
    <t>Martin Geovany S</t>
  </si>
  <si>
    <t>Angeles Sanches S</t>
  </si>
  <si>
    <t>Porque hay lo que quiero estudiar</t>
  </si>
  <si>
    <t>Angeles</t>
  </si>
  <si>
    <t>Tamara Hrz</t>
  </si>
  <si>
    <t>Mayra Erika RAmirez</t>
  </si>
  <si>
    <t>Porque se ven chida</t>
  </si>
  <si>
    <t>1,99</t>
  </si>
  <si>
    <t>Mayra Erika Ramirez</t>
  </si>
  <si>
    <t>Yovani Mtz Nieto</t>
  </si>
  <si>
    <t>Porque dicen que son buenas</t>
  </si>
  <si>
    <t>Yavani Shaparrh6 Nieto</t>
  </si>
  <si>
    <t>Yamiel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</si>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</sst>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dmmm"/>
    <numFmt numFmtId="165" formatCode="dmmm\ h:mm"/>
    <numFmt numFmtId="166" formatCode="ddmmm"/>
    <numFmt numFmtId="167" formatCode="d\ mmmm"/>
    <numFmt numFmtId="168" formatCode="d\ mmmm\ yyyy"/>
    <numFmt numFmtId="169" formatCode="d\ m"/>
    <numFmt numFmtId="170" formatCode="dd\ mmm"/>
    <numFmt numFmtId="171" formatCode="d\-m"/>
    <numFmt numFmtId="172" formatCode="d\ mmm\ h:mm"/>
    <numFmt numFmtId="173" formatCode="d\ mmm"/>
    <numFmt numFmtId="174" formatCode="d\,\ m"/>
    <numFmt numFmtId="175" formatCode="d/m/yyyy\ h:mm"/>
    <numFmt numFmtId="176" formatCode="0.0000000000E+00"/>
  </numFmts>
  <fonts count="25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Roboto"/>
    </font>
    <font>
      <b/>
      <sz val="14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b/>
      <i/>
      <sz val="15"/>
      <color theme="1"/>
      <name val="Arial"/>
      <family val="2"/>
    </font>
    <font>
      <b/>
      <i/>
      <sz val="14"/>
      <color theme="1"/>
      <name val="Arial"/>
      <family val="2"/>
    </font>
    <font>
      <b/>
      <sz val="15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Thread-00003d64-Id-00000074"/>
    </font>
    <font>
      <u/>
      <sz val="10"/>
      <color rgb="FF0000FF"/>
      <name val="Arial"/>
      <family val="2"/>
    </font>
    <font>
      <sz val="12"/>
      <color rgb="FF000000"/>
      <name val="Arial"/>
      <family val="2"/>
    </font>
    <font>
      <u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1155CC"/>
      <name val="Arial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  <fill>
      <patternFill patternType="solid">
        <fgColor rgb="FF980000"/>
        <bgColor rgb="FF980000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1" fillId="2" borderId="0" xfId="0" applyFont="1" applyFill="1" applyAlignment="1"/>
    <xf numFmtId="0" fontId="3" fillId="0" borderId="0" xfId="0" applyFont="1"/>
    <xf numFmtId="0" fontId="4" fillId="0" borderId="0" xfId="0" applyFont="1"/>
    <xf numFmtId="0" fontId="1" fillId="4" borderId="0" xfId="0" applyFont="1" applyFill="1" applyAlignment="1"/>
    <xf numFmtId="0" fontId="5" fillId="0" borderId="0" xfId="0" applyFont="1"/>
    <xf numFmtId="0" fontId="1" fillId="2" borderId="0" xfId="0" applyFont="1" applyFill="1"/>
    <xf numFmtId="164" fontId="1" fillId="0" borderId="0" xfId="0" applyNumberFormat="1" applyFont="1" applyAlignment="1"/>
    <xf numFmtId="0" fontId="1" fillId="5" borderId="0" xfId="0" applyFont="1" applyFill="1" applyAlignment="1"/>
    <xf numFmtId="165" fontId="1" fillId="0" borderId="0" xfId="0" applyNumberFormat="1" applyFont="1" applyAlignment="1"/>
    <xf numFmtId="0" fontId="3" fillId="3" borderId="0" xfId="0" applyFont="1" applyFill="1" applyAlignment="1"/>
    <xf numFmtId="0" fontId="1" fillId="3" borderId="0" xfId="0" applyFont="1" applyFill="1" applyAlignment="1"/>
    <xf numFmtId="0" fontId="4" fillId="3" borderId="0" xfId="0" applyFont="1" applyFill="1" applyAlignment="1"/>
    <xf numFmtId="0" fontId="1" fillId="6" borderId="0" xfId="0" applyFont="1" applyFill="1"/>
    <xf numFmtId="0" fontId="6" fillId="0" borderId="0" xfId="0" applyFont="1" applyAlignment="1"/>
    <xf numFmtId="0" fontId="1" fillId="6" borderId="0" xfId="0" applyFont="1" applyFill="1" applyAlignment="1"/>
    <xf numFmtId="166" fontId="1" fillId="0" borderId="0" xfId="0" applyNumberFormat="1" applyFont="1" applyAlignment="1"/>
    <xf numFmtId="0" fontId="5" fillId="6" borderId="0" xfId="0" applyFont="1" applyFill="1" applyAlignment="1"/>
    <xf numFmtId="167" fontId="1" fillId="0" borderId="0" xfId="0" applyNumberFormat="1" applyFont="1" applyAlignment="1"/>
    <xf numFmtId="0" fontId="1" fillId="6" borderId="0" xfId="0" applyFont="1" applyFill="1" applyAlignment="1">
      <alignment horizontal="left"/>
    </xf>
    <xf numFmtId="0" fontId="1" fillId="7" borderId="0" xfId="0" applyFont="1" applyFill="1" applyAlignment="1"/>
    <xf numFmtId="0" fontId="1" fillId="7" borderId="0" xfId="0" applyFont="1" applyFill="1"/>
    <xf numFmtId="0" fontId="1" fillId="6" borderId="0" xfId="0" applyFont="1" applyFill="1" applyAlignment="1">
      <alignment horizontal="left"/>
    </xf>
    <xf numFmtId="0" fontId="1" fillId="8" borderId="0" xfId="0" applyFont="1" applyFill="1"/>
    <xf numFmtId="0" fontId="1" fillId="0" borderId="0" xfId="0" applyFont="1"/>
    <xf numFmtId="0" fontId="1" fillId="7" borderId="0" xfId="0" applyFont="1" applyFill="1" applyAlignment="1">
      <alignment horizontal="right"/>
    </xf>
    <xf numFmtId="14" fontId="1" fillId="0" borderId="0" xfId="0" applyNumberFormat="1" applyFont="1" applyAlignment="1"/>
    <xf numFmtId="0" fontId="1" fillId="9" borderId="0" xfId="0" applyFont="1" applyFill="1" applyAlignment="1">
      <alignment wrapText="1"/>
    </xf>
    <xf numFmtId="0" fontId="1" fillId="0" borderId="0" xfId="0" applyFont="1" applyAlignment="1">
      <alignment horizontal="left"/>
    </xf>
    <xf numFmtId="0" fontId="1" fillId="10" borderId="0" xfId="0" applyFont="1" applyFill="1" applyAlignment="1"/>
    <xf numFmtId="0" fontId="1" fillId="0" borderId="0" xfId="0" applyFont="1" applyAlignment="1">
      <alignment horizontal="left"/>
    </xf>
    <xf numFmtId="0" fontId="3" fillId="7" borderId="0" xfId="0" applyFont="1" applyFill="1"/>
    <xf numFmtId="168" fontId="1" fillId="0" borderId="0" xfId="0" applyNumberFormat="1" applyFont="1" applyAlignment="1"/>
    <xf numFmtId="0" fontId="1" fillId="9" borderId="0" xfId="0" applyFont="1" applyFill="1" applyAlignment="1"/>
    <xf numFmtId="0" fontId="4" fillId="11" borderId="0" xfId="0" applyFont="1" applyFill="1" applyAlignment="1"/>
    <xf numFmtId="0" fontId="7" fillId="3" borderId="0" xfId="0" applyFont="1" applyFill="1" applyAlignment="1"/>
    <xf numFmtId="169" fontId="1" fillId="0" borderId="0" xfId="0" applyNumberFormat="1" applyFont="1" applyAlignment="1">
      <alignment horizontal="left"/>
    </xf>
    <xf numFmtId="0" fontId="8" fillId="6" borderId="0" xfId="0" applyFont="1" applyFill="1" applyAlignment="1">
      <alignment horizontal="left"/>
    </xf>
    <xf numFmtId="0" fontId="5" fillId="7" borderId="0" xfId="0" applyFont="1" applyFill="1" applyAlignment="1"/>
    <xf numFmtId="170" fontId="1" fillId="0" borderId="0" xfId="0" applyNumberFormat="1" applyFont="1" applyAlignment="1"/>
    <xf numFmtId="0" fontId="2" fillId="7" borderId="0" xfId="0" applyFont="1" applyFill="1" applyAlignment="1"/>
    <xf numFmtId="0" fontId="2" fillId="7" borderId="0" xfId="0" applyFont="1" applyFill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7" fillId="7" borderId="0" xfId="0" applyFont="1" applyFill="1"/>
    <xf numFmtId="0" fontId="1" fillId="0" borderId="1" xfId="0" applyFont="1" applyBorder="1" applyAlignment="1">
      <alignment wrapText="1"/>
    </xf>
    <xf numFmtId="0" fontId="1" fillId="3" borderId="0" xfId="0" applyFont="1" applyFill="1"/>
    <xf numFmtId="0" fontId="5" fillId="3" borderId="0" xfId="0" applyFont="1" applyFill="1" applyAlignment="1"/>
    <xf numFmtId="0" fontId="3" fillId="3" borderId="1" xfId="0" applyFont="1" applyFill="1" applyBorder="1" applyAlignment="1"/>
    <xf numFmtId="0" fontId="1" fillId="3" borderId="0" xfId="0" applyFont="1" applyFill="1" applyAlignment="1">
      <alignment horizontal="left"/>
    </xf>
    <xf numFmtId="0" fontId="4" fillId="0" borderId="1" xfId="0" applyFont="1" applyBorder="1"/>
    <xf numFmtId="0" fontId="9" fillId="6" borderId="0" xfId="0" applyFont="1" applyFill="1" applyAlignment="1"/>
    <xf numFmtId="0" fontId="1" fillId="0" borderId="1" xfId="0" applyFont="1" applyBorder="1" applyAlignment="1"/>
    <xf numFmtId="0" fontId="1" fillId="9" borderId="1" xfId="0" applyFont="1" applyFill="1" applyBorder="1" applyAlignment="1"/>
    <xf numFmtId="0" fontId="1" fillId="2" borderId="1" xfId="0" applyFont="1" applyFill="1" applyBorder="1"/>
    <xf numFmtId="0" fontId="1" fillId="3" borderId="0" xfId="0" applyFont="1" applyFill="1" applyAlignment="1">
      <alignment horizontal="left"/>
    </xf>
    <xf numFmtId="0" fontId="1" fillId="7" borderId="0" xfId="0" applyFont="1" applyFill="1" applyAlignment="1">
      <alignment wrapText="1"/>
    </xf>
    <xf numFmtId="0" fontId="3" fillId="7" borderId="0" xfId="0" applyFont="1" applyFill="1" applyAlignment="1"/>
    <xf numFmtId="0" fontId="3" fillId="0" borderId="1" xfId="0" applyFont="1" applyBorder="1"/>
    <xf numFmtId="0" fontId="4" fillId="7" borderId="0" xfId="0" applyFont="1" applyFill="1"/>
    <xf numFmtId="0" fontId="5" fillId="3" borderId="0" xfId="0" applyFont="1" applyFill="1"/>
    <xf numFmtId="0" fontId="1" fillId="6" borderId="0" xfId="0" applyFont="1" applyFill="1" applyAlignment="1">
      <alignment wrapText="1"/>
    </xf>
    <xf numFmtId="0" fontId="1" fillId="12" borderId="0" xfId="0" applyFont="1" applyFill="1" applyAlignment="1">
      <alignment horizontal="left"/>
    </xf>
    <xf numFmtId="0" fontId="1" fillId="3" borderId="0" xfId="0" applyFont="1" applyFill="1" applyAlignment="1">
      <alignment wrapText="1"/>
    </xf>
    <xf numFmtId="0" fontId="10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171" fontId="1" fillId="0" borderId="0" xfId="0" applyNumberFormat="1" applyFont="1" applyAlignment="1"/>
    <xf numFmtId="0" fontId="4" fillId="7" borderId="0" xfId="0" applyFont="1" applyFill="1" applyAlignment="1"/>
    <xf numFmtId="171" fontId="1" fillId="7" borderId="0" xfId="0" applyNumberFormat="1" applyFont="1" applyFill="1" applyAlignment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1" fillId="0" borderId="0" xfId="0" applyFont="1" applyAlignment="1"/>
    <xf numFmtId="0" fontId="1" fillId="0" borderId="2" xfId="0" applyFont="1" applyBorder="1" applyAlignment="1">
      <alignment wrapText="1"/>
    </xf>
    <xf numFmtId="0" fontId="3" fillId="3" borderId="2" xfId="0" applyFont="1" applyFill="1" applyBorder="1" applyAlignment="1"/>
    <xf numFmtId="0" fontId="4" fillId="0" borderId="2" xfId="0" applyFont="1" applyBorder="1"/>
    <xf numFmtId="0" fontId="1" fillId="2" borderId="2" xfId="0" applyFont="1" applyFill="1" applyBorder="1"/>
    <xf numFmtId="0" fontId="3" fillId="14" borderId="0" xfId="0" applyFont="1" applyFill="1" applyAlignment="1"/>
    <xf numFmtId="169" fontId="1" fillId="0" borderId="0" xfId="0" applyNumberFormat="1" applyFont="1" applyAlignment="1"/>
    <xf numFmtId="172" fontId="1" fillId="0" borderId="0" xfId="0" applyNumberFormat="1" applyFont="1" applyAlignment="1"/>
    <xf numFmtId="0" fontId="2" fillId="6" borderId="0" xfId="0" applyFont="1" applyFill="1" applyAlignment="1"/>
    <xf numFmtId="173" fontId="1" fillId="0" borderId="0" xfId="0" applyNumberFormat="1" applyFont="1" applyAlignment="1"/>
    <xf numFmtId="0" fontId="12" fillId="3" borderId="0" xfId="0" applyFont="1" applyFill="1" applyAlignment="1"/>
    <xf numFmtId="0" fontId="1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3" borderId="2" xfId="0" applyFont="1" applyFill="1" applyBorder="1" applyAlignment="1"/>
    <xf numFmtId="0" fontId="1" fillId="13" borderId="2" xfId="0" applyFont="1" applyFill="1" applyBorder="1" applyAlignment="1"/>
    <xf numFmtId="0" fontId="1" fillId="11" borderId="0" xfId="0" applyFont="1" applyFill="1" applyAlignment="1"/>
    <xf numFmtId="0" fontId="7" fillId="0" borderId="0" xfId="0" applyFont="1" applyAlignment="1"/>
    <xf numFmtId="0" fontId="7" fillId="12" borderId="0" xfId="0" applyFont="1" applyFill="1" applyAlignment="1"/>
    <xf numFmtId="0" fontId="12" fillId="0" borderId="0" xfId="0" applyFont="1" applyAlignment="1"/>
    <xf numFmtId="0" fontId="5" fillId="6" borderId="0" xfId="0" applyFont="1" applyFill="1"/>
    <xf numFmtId="0" fontId="13" fillId="0" borderId="0" xfId="0" applyFont="1" applyAlignment="1"/>
    <xf numFmtId="0" fontId="1" fillId="15" borderId="0" xfId="0" applyFont="1" applyFill="1" applyAlignment="1"/>
    <xf numFmtId="4" fontId="1" fillId="0" borderId="0" xfId="0" applyNumberFormat="1" applyFont="1" applyAlignment="1"/>
    <xf numFmtId="0" fontId="3" fillId="0" borderId="2" xfId="0" applyFont="1" applyBorder="1"/>
    <xf numFmtId="0" fontId="12" fillId="3" borderId="2" xfId="0" applyFont="1" applyFill="1" applyBorder="1" applyAlignment="1"/>
    <xf numFmtId="0" fontId="1" fillId="4" borderId="2" xfId="0" applyFont="1" applyFill="1" applyBorder="1" applyAlignment="1"/>
    <xf numFmtId="0" fontId="12" fillId="3" borderId="0" xfId="0" applyFont="1" applyFill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9" fillId="6" borderId="0" xfId="0" applyFont="1" applyFill="1" applyAlignment="1">
      <alignment wrapText="1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3" xfId="0" applyFont="1" applyBorder="1" applyAlignment="1"/>
    <xf numFmtId="0" fontId="8" fillId="0" borderId="3" xfId="0" applyFont="1" applyBorder="1" applyAlignment="1"/>
    <xf numFmtId="0" fontId="8" fillId="0" borderId="3" xfId="0" applyFont="1" applyBorder="1" applyAlignment="1"/>
    <xf numFmtId="0" fontId="1" fillId="16" borderId="0" xfId="0" applyFont="1" applyFill="1" applyAlignment="1"/>
    <xf numFmtId="0" fontId="1" fillId="16" borderId="0" xfId="0" applyFont="1" applyFill="1"/>
    <xf numFmtId="0" fontId="3" fillId="16" borderId="0" xfId="0" applyFont="1" applyFill="1"/>
    <xf numFmtId="0" fontId="17" fillId="0" borderId="0" xfId="0" applyFont="1" applyAlignment="1"/>
    <xf numFmtId="175" fontId="1" fillId="0" borderId="0" xfId="0" applyNumberFormat="1" applyFont="1" applyAlignment="1"/>
    <xf numFmtId="0" fontId="18" fillId="0" borderId="0" xfId="0" applyFont="1" applyAlignment="1"/>
    <xf numFmtId="176" fontId="8" fillId="0" borderId="3" xfId="0" applyNumberFormat="1" applyFont="1" applyBorder="1" applyAlignment="1"/>
    <xf numFmtId="0" fontId="19" fillId="0" borderId="3" xfId="0" applyFont="1" applyBorder="1" applyAlignment="1">
      <alignment horizontal="right"/>
    </xf>
    <xf numFmtId="0" fontId="19" fillId="0" borderId="4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20" fillId="0" borderId="3" xfId="0" applyFont="1" applyBorder="1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5" xfId="0" applyFont="1" applyBorder="1" applyAlignment="1"/>
    <xf numFmtId="0" fontId="8" fillId="0" borderId="5" xfId="0" applyFont="1" applyBorder="1" applyAlignment="1"/>
    <xf numFmtId="0" fontId="8" fillId="0" borderId="6" xfId="0" applyFont="1" applyBorder="1" applyAlignment="1"/>
    <xf numFmtId="0" fontId="8" fillId="0" borderId="6" xfId="0" applyFont="1" applyBorder="1" applyAlignment="1"/>
    <xf numFmtId="0" fontId="8" fillId="0" borderId="6" xfId="0" applyFont="1" applyBorder="1" applyAlignment="1"/>
    <xf numFmtId="0" fontId="5" fillId="0" borderId="1" xfId="0" applyFont="1" applyBorder="1" applyAlignment="1"/>
    <xf numFmtId="0" fontId="2" fillId="9" borderId="1" xfId="0" applyFont="1" applyFill="1" applyBorder="1" applyAlignment="1"/>
    <xf numFmtId="0" fontId="21" fillId="0" borderId="1" xfId="0" applyFont="1" applyBorder="1" applyAlignment="1"/>
    <xf numFmtId="0" fontId="21" fillId="0" borderId="0" xfId="0" applyFont="1" applyAlignment="1"/>
    <xf numFmtId="173" fontId="1" fillId="7" borderId="0" xfId="0" applyNumberFormat="1" applyFont="1" applyFill="1" applyAlignment="1"/>
    <xf numFmtId="0" fontId="1" fillId="9" borderId="0" xfId="0" applyFont="1" applyFill="1"/>
    <xf numFmtId="0" fontId="5" fillId="9" borderId="0" xfId="0" applyFont="1" applyFill="1" applyAlignment="1"/>
    <xf numFmtId="0" fontId="21" fillId="7" borderId="0" xfId="0" applyFont="1" applyFill="1" applyAlignment="1"/>
    <xf numFmtId="0" fontId="0" fillId="0" borderId="0" xfId="0" applyFont="1" applyAlignment="1"/>
    <xf numFmtId="0" fontId="24" fillId="0" borderId="0" xfId="0" applyFont="1" applyAlignment="1"/>
    <xf numFmtId="0" fontId="0" fillId="0" borderId="0" xfId="0" applyFont="1" applyAlignment="1">
      <alignment horizontal="left"/>
    </xf>
    <xf numFmtId="0" fontId="1" fillId="7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16" borderId="0" xfId="0" applyFont="1" applyFill="1" applyAlignment="1">
      <alignment horizontal="left"/>
    </xf>
    <xf numFmtId="174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0" fontId="1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1" fillId="0" borderId="2" xfId="0" applyNumberFormat="1" applyFont="1" applyBorder="1" applyAlignment="1">
      <alignment horizontal="right"/>
    </xf>
    <xf numFmtId="0" fontId="1" fillId="16" borderId="0" xfId="0" applyNumberFormat="1" applyFont="1" applyFill="1" applyAlignment="1">
      <alignment horizontal="right"/>
    </xf>
    <xf numFmtId="0" fontId="1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62hilda@hot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luissantiago10102@gmail.com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ingrid-ties@hotmail.com" TargetMode="External"/><Relationship Id="rId1" Type="http://schemas.openxmlformats.org/officeDocument/2006/relationships/hyperlink" Target="mailto:lauranayeli77@outlook.com" TargetMode="External"/><Relationship Id="rId6" Type="http://schemas.openxmlformats.org/officeDocument/2006/relationships/hyperlink" Target="http://mattewh3gmail.com/" TargetMode="External"/><Relationship Id="rId5" Type="http://schemas.openxmlformats.org/officeDocument/2006/relationships/hyperlink" Target="mailto:zaidrd5207@gmail.com" TargetMode="External"/><Relationship Id="rId4" Type="http://schemas.openxmlformats.org/officeDocument/2006/relationships/hyperlink" Target="mailto:emilianoacatitl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D1001"/>
  <sheetViews>
    <sheetView tabSelected="1" zoomScale="80" zoomScaleNormal="80" workbookViewId="0">
      <pane ySplit="1" topLeftCell="A124" activePane="bottomLeft" state="frozen"/>
      <selection pane="bottomLeft" activeCell="J136" sqref="J136"/>
    </sheetView>
  </sheetViews>
  <sheetFormatPr baseColWidth="10" defaultColWidth="14.42578125" defaultRowHeight="15.75" customHeight="1"/>
  <cols>
    <col min="3" max="3" width="7.85546875" style="147" customWidth="1"/>
    <col min="4" max="4" width="14.42578125" style="158"/>
    <col min="10" max="10" width="14.42578125" style="149"/>
    <col min="15" max="17" width="14.42578125" style="149"/>
    <col min="21" max="21" width="14.42578125" style="149"/>
    <col min="26" max="26" width="14.42578125" style="149"/>
  </cols>
  <sheetData>
    <row r="1" spans="1:30" ht="18">
      <c r="A1" s="4" t="s">
        <v>5</v>
      </c>
      <c r="B1" s="6" t="s">
        <v>49</v>
      </c>
      <c r="C1" s="6" t="s">
        <v>10</v>
      </c>
      <c r="D1" s="157" t="s">
        <v>14</v>
      </c>
      <c r="E1" s="6" t="s">
        <v>15</v>
      </c>
      <c r="F1" s="6" t="s">
        <v>16</v>
      </c>
      <c r="G1" s="6" t="s">
        <v>18</v>
      </c>
      <c r="H1" s="6" t="s">
        <v>19</v>
      </c>
      <c r="I1" s="6" t="s">
        <v>20</v>
      </c>
      <c r="J1" s="38" t="s">
        <v>21</v>
      </c>
      <c r="K1" s="6" t="s">
        <v>23</v>
      </c>
      <c r="L1" s="6" t="s">
        <v>24</v>
      </c>
      <c r="M1" s="6" t="s">
        <v>25</v>
      </c>
      <c r="N1" s="6" t="s">
        <v>26</v>
      </c>
      <c r="O1" s="38" t="s">
        <v>27</v>
      </c>
      <c r="P1" s="38" t="s">
        <v>28</v>
      </c>
      <c r="Q1" s="38" t="s">
        <v>29</v>
      </c>
      <c r="R1" s="6" t="s">
        <v>31</v>
      </c>
      <c r="S1" s="6" t="s">
        <v>33</v>
      </c>
      <c r="T1" s="6" t="s">
        <v>34</v>
      </c>
      <c r="U1" s="38" t="s">
        <v>35</v>
      </c>
      <c r="V1" s="6" t="s">
        <v>36</v>
      </c>
      <c r="W1" s="6" t="s">
        <v>37</v>
      </c>
      <c r="X1" s="6" t="s">
        <v>38</v>
      </c>
      <c r="Y1" s="6" t="s">
        <v>39</v>
      </c>
      <c r="Z1" s="38" t="s">
        <v>40</v>
      </c>
      <c r="AA1" s="6" t="s">
        <v>41</v>
      </c>
      <c r="AB1" s="6" t="s">
        <v>42</v>
      </c>
      <c r="AC1" s="6" t="s">
        <v>43</v>
      </c>
      <c r="AD1" s="148" t="s">
        <v>2213</v>
      </c>
    </row>
    <row r="2" spans="1:30" ht="18">
      <c r="A2" s="10">
        <f t="shared" ref="A2:A238" si="0">ROUNDUP((B2/100)*128,0)</f>
        <v>45</v>
      </c>
      <c r="B2" s="6">
        <v>35</v>
      </c>
      <c r="C2" s="6">
        <v>3</v>
      </c>
    </row>
    <row r="3" spans="1:30" ht="18">
      <c r="A3" s="10">
        <f t="shared" si="0"/>
        <v>45</v>
      </c>
      <c r="B3" s="6">
        <v>35</v>
      </c>
      <c r="C3" s="6">
        <v>3</v>
      </c>
    </row>
    <row r="4" spans="1:30" ht="18">
      <c r="A4" s="10">
        <f t="shared" si="0"/>
        <v>52</v>
      </c>
      <c r="B4" s="6">
        <v>40</v>
      </c>
      <c r="C4" s="6">
        <v>0</v>
      </c>
      <c r="D4" s="157">
        <v>101</v>
      </c>
      <c r="E4" s="6">
        <v>2</v>
      </c>
      <c r="F4" s="6">
        <v>3</v>
      </c>
      <c r="G4" s="6">
        <v>1</v>
      </c>
      <c r="H4" s="6">
        <v>2</v>
      </c>
      <c r="I4" s="6">
        <v>2</v>
      </c>
      <c r="J4" s="38" t="s">
        <v>72</v>
      </c>
      <c r="K4" s="6">
        <v>2</v>
      </c>
      <c r="L4" s="6">
        <v>2</v>
      </c>
      <c r="M4" s="6">
        <v>1</v>
      </c>
      <c r="N4" s="6" t="s">
        <v>73</v>
      </c>
      <c r="O4" s="38">
        <v>9</v>
      </c>
      <c r="P4" s="38">
        <v>2</v>
      </c>
      <c r="Q4" s="38">
        <v>4</v>
      </c>
      <c r="R4" s="6">
        <v>1</v>
      </c>
      <c r="S4" s="6">
        <v>7</v>
      </c>
      <c r="T4" s="6">
        <v>2</v>
      </c>
      <c r="U4" s="38">
        <v>4</v>
      </c>
      <c r="V4" s="6">
        <v>0</v>
      </c>
      <c r="W4" s="6">
        <v>1</v>
      </c>
      <c r="X4" s="6">
        <v>0</v>
      </c>
      <c r="Y4" s="6">
        <v>1</v>
      </c>
      <c r="Z4" s="38">
        <v>1</v>
      </c>
      <c r="AA4" s="6">
        <v>2</v>
      </c>
      <c r="AB4" s="6">
        <v>1</v>
      </c>
      <c r="AD4" s="6" t="s">
        <v>74</v>
      </c>
    </row>
    <row r="5" spans="1:30" ht="18">
      <c r="A5" s="10">
        <f t="shared" si="0"/>
        <v>64</v>
      </c>
      <c r="B5" s="6">
        <v>50</v>
      </c>
      <c r="C5" s="6">
        <v>3</v>
      </c>
    </row>
    <row r="6" spans="1:30" ht="18">
      <c r="A6" s="10">
        <f t="shared" si="0"/>
        <v>63</v>
      </c>
      <c r="B6" s="6">
        <v>49</v>
      </c>
      <c r="C6" s="6">
        <v>3</v>
      </c>
      <c r="D6" s="157">
        <v>101</v>
      </c>
      <c r="E6" s="6">
        <v>215</v>
      </c>
      <c r="F6" s="6">
        <v>31</v>
      </c>
      <c r="G6" s="6">
        <v>2</v>
      </c>
      <c r="H6" s="6">
        <v>1</v>
      </c>
      <c r="J6" s="38" t="s">
        <v>75</v>
      </c>
      <c r="K6" s="6">
        <v>2</v>
      </c>
      <c r="L6" s="6">
        <v>2</v>
      </c>
      <c r="M6" s="6">
        <v>1</v>
      </c>
      <c r="N6" s="6" t="s">
        <v>76</v>
      </c>
      <c r="O6" s="38">
        <v>6</v>
      </c>
      <c r="P6" s="38">
        <v>1</v>
      </c>
      <c r="Q6" s="38">
        <v>4</v>
      </c>
      <c r="R6" s="6">
        <v>1</v>
      </c>
      <c r="S6" s="22">
        <v>9.1999999999999993</v>
      </c>
      <c r="T6" s="6">
        <v>2</v>
      </c>
      <c r="U6" s="38">
        <v>4</v>
      </c>
      <c r="V6" s="6">
        <v>0</v>
      </c>
      <c r="W6" s="6">
        <v>1</v>
      </c>
      <c r="X6" s="6">
        <v>6</v>
      </c>
      <c r="Y6" s="6">
        <v>8</v>
      </c>
      <c r="Z6" s="38">
        <v>3</v>
      </c>
      <c r="AA6" s="6">
        <v>1</v>
      </c>
      <c r="AB6" s="6">
        <v>1</v>
      </c>
      <c r="AC6" s="6" t="s">
        <v>77</v>
      </c>
    </row>
    <row r="7" spans="1:30" ht="18">
      <c r="A7" s="10">
        <f t="shared" si="0"/>
        <v>56</v>
      </c>
      <c r="B7" s="6">
        <v>43</v>
      </c>
      <c r="C7" s="6">
        <v>3</v>
      </c>
      <c r="G7" s="6">
        <v>2</v>
      </c>
      <c r="H7" s="6">
        <v>1</v>
      </c>
      <c r="I7" s="6">
        <v>3</v>
      </c>
      <c r="J7" s="38" t="s">
        <v>81</v>
      </c>
      <c r="K7" s="6">
        <v>2</v>
      </c>
      <c r="L7" s="6">
        <v>2</v>
      </c>
      <c r="M7" s="6">
        <v>1</v>
      </c>
      <c r="N7" s="6">
        <v>4</v>
      </c>
      <c r="O7" s="38">
        <v>9</v>
      </c>
      <c r="P7" s="38">
        <v>2</v>
      </c>
      <c r="Q7" s="38">
        <v>1</v>
      </c>
      <c r="R7" s="6">
        <v>1</v>
      </c>
      <c r="S7" s="6">
        <v>7</v>
      </c>
      <c r="T7" s="6">
        <v>2</v>
      </c>
      <c r="U7" s="38">
        <v>4</v>
      </c>
      <c r="W7" s="6">
        <v>2</v>
      </c>
      <c r="X7" s="6">
        <v>6</v>
      </c>
      <c r="Y7" s="6">
        <v>4</v>
      </c>
      <c r="Z7" s="38">
        <v>1</v>
      </c>
      <c r="AA7" s="6">
        <v>2</v>
      </c>
      <c r="AB7" s="6">
        <v>1</v>
      </c>
      <c r="AD7" s="6" t="s">
        <v>84</v>
      </c>
    </row>
    <row r="8" spans="1:30" ht="18">
      <c r="A8" s="10">
        <f t="shared" si="0"/>
        <v>61</v>
      </c>
      <c r="B8" s="6">
        <v>47</v>
      </c>
      <c r="C8" s="6">
        <v>1</v>
      </c>
      <c r="D8" s="157">
        <v>4</v>
      </c>
      <c r="E8" s="6">
        <v>4</v>
      </c>
      <c r="F8" s="6">
        <v>101</v>
      </c>
      <c r="G8" s="6">
        <v>1</v>
      </c>
      <c r="H8" s="6">
        <v>1</v>
      </c>
      <c r="I8" s="6">
        <v>3</v>
      </c>
      <c r="J8" s="38" t="s">
        <v>85</v>
      </c>
      <c r="K8" s="6">
        <v>2</v>
      </c>
      <c r="L8" s="6">
        <v>1</v>
      </c>
      <c r="M8" s="6">
        <v>2</v>
      </c>
      <c r="N8" s="6" t="s">
        <v>86</v>
      </c>
      <c r="O8" s="38">
        <v>6</v>
      </c>
      <c r="P8" s="38">
        <v>2</v>
      </c>
      <c r="Q8" s="38">
        <v>1</v>
      </c>
      <c r="R8" s="6">
        <v>1</v>
      </c>
      <c r="S8" s="6">
        <v>7.5</v>
      </c>
      <c r="T8" s="6">
        <v>2</v>
      </c>
      <c r="U8" s="38">
        <v>4</v>
      </c>
      <c r="V8" s="6">
        <v>1</v>
      </c>
      <c r="W8" s="6">
        <v>2</v>
      </c>
      <c r="X8" s="6">
        <v>2</v>
      </c>
      <c r="Y8" s="6">
        <v>3</v>
      </c>
      <c r="Z8" s="38">
        <v>1</v>
      </c>
      <c r="AA8" s="6">
        <v>1</v>
      </c>
      <c r="AB8" s="6">
        <v>1</v>
      </c>
      <c r="AD8" s="6" t="s">
        <v>88</v>
      </c>
    </row>
    <row r="9" spans="1:30" ht="18">
      <c r="A9" s="39">
        <f t="shared" si="0"/>
        <v>57</v>
      </c>
      <c r="B9" s="28">
        <v>44</v>
      </c>
      <c r="C9" s="28">
        <v>9</v>
      </c>
      <c r="D9" s="159">
        <v>15</v>
      </c>
      <c r="E9" s="28">
        <v>4</v>
      </c>
      <c r="F9" s="28">
        <v>4</v>
      </c>
      <c r="G9" s="28">
        <v>1</v>
      </c>
      <c r="H9" s="28">
        <v>1</v>
      </c>
      <c r="I9" s="28">
        <v>2</v>
      </c>
      <c r="J9" s="150" t="s">
        <v>92</v>
      </c>
      <c r="K9" s="28">
        <v>2</v>
      </c>
      <c r="L9" s="28">
        <v>2</v>
      </c>
      <c r="M9" s="28">
        <v>2</v>
      </c>
      <c r="N9" s="28" t="s">
        <v>72</v>
      </c>
      <c r="O9" s="150" t="s">
        <v>72</v>
      </c>
      <c r="P9" s="150">
        <v>1</v>
      </c>
      <c r="Q9" s="150">
        <v>2</v>
      </c>
      <c r="R9" s="28">
        <v>1</v>
      </c>
      <c r="S9" s="28">
        <v>8.3000000000000007</v>
      </c>
      <c r="T9" s="28">
        <v>2</v>
      </c>
      <c r="U9" s="150">
        <v>4</v>
      </c>
      <c r="V9" s="28">
        <v>3</v>
      </c>
      <c r="W9" s="28">
        <v>2</v>
      </c>
      <c r="X9" s="28">
        <v>5</v>
      </c>
      <c r="Y9" s="28">
        <v>4</v>
      </c>
      <c r="Z9" s="150">
        <v>1</v>
      </c>
      <c r="AA9" s="28">
        <v>2</v>
      </c>
      <c r="AB9" s="28">
        <v>1</v>
      </c>
      <c r="AC9" s="28" t="s">
        <v>143</v>
      </c>
      <c r="AD9" s="28" t="s">
        <v>144</v>
      </c>
    </row>
    <row r="10" spans="1:30" ht="18">
      <c r="A10" s="10">
        <f t="shared" si="0"/>
        <v>48</v>
      </c>
      <c r="B10" s="6">
        <v>37</v>
      </c>
      <c r="C10" s="6">
        <v>0</v>
      </c>
      <c r="D10" s="157">
        <v>9</v>
      </c>
      <c r="E10" s="6">
        <v>9</v>
      </c>
      <c r="G10" s="6">
        <v>2</v>
      </c>
      <c r="H10" s="6">
        <v>1</v>
      </c>
      <c r="I10" s="6">
        <v>1</v>
      </c>
      <c r="J10" s="38" t="s">
        <v>92</v>
      </c>
      <c r="K10" s="6">
        <v>2</v>
      </c>
      <c r="L10" s="6">
        <v>1</v>
      </c>
      <c r="M10" s="6">
        <v>1</v>
      </c>
      <c r="N10" s="6" t="s">
        <v>95</v>
      </c>
      <c r="O10" s="38">
        <v>6</v>
      </c>
      <c r="P10" s="38">
        <v>1</v>
      </c>
      <c r="Q10" s="38">
        <v>1</v>
      </c>
      <c r="R10" s="6">
        <v>1</v>
      </c>
      <c r="S10" s="6">
        <v>6.8</v>
      </c>
      <c r="T10" s="6">
        <v>1</v>
      </c>
      <c r="U10" s="38">
        <v>4</v>
      </c>
      <c r="V10" s="6">
        <v>2</v>
      </c>
      <c r="W10" s="6">
        <v>1</v>
      </c>
      <c r="X10" s="6">
        <v>2</v>
      </c>
      <c r="Y10" s="6">
        <v>7</v>
      </c>
      <c r="Z10" s="38" t="s">
        <v>95</v>
      </c>
      <c r="AA10" s="6">
        <v>2</v>
      </c>
      <c r="AB10" s="6">
        <v>1</v>
      </c>
      <c r="AD10" s="6" t="s">
        <v>165</v>
      </c>
    </row>
    <row r="11" spans="1:30" ht="18">
      <c r="A11" s="10">
        <f t="shared" si="0"/>
        <v>62</v>
      </c>
      <c r="B11" s="6">
        <v>48</v>
      </c>
      <c r="C11" s="6">
        <v>7</v>
      </c>
      <c r="D11" s="157">
        <v>16</v>
      </c>
      <c r="E11" s="6">
        <v>15</v>
      </c>
      <c r="F11" s="6">
        <v>11</v>
      </c>
      <c r="G11" s="6">
        <v>2</v>
      </c>
      <c r="H11" s="6">
        <v>1</v>
      </c>
      <c r="I11" s="6">
        <v>3</v>
      </c>
      <c r="J11" s="38" t="s">
        <v>92</v>
      </c>
      <c r="K11" s="6">
        <v>2</v>
      </c>
      <c r="L11" s="6">
        <v>1</v>
      </c>
      <c r="M11" s="6">
        <v>1</v>
      </c>
      <c r="N11" s="6" t="s">
        <v>72</v>
      </c>
      <c r="O11" s="38">
        <v>6</v>
      </c>
      <c r="P11" s="38">
        <v>0</v>
      </c>
      <c r="Q11" s="38">
        <v>1</v>
      </c>
      <c r="R11" s="6">
        <v>1</v>
      </c>
      <c r="S11" s="6">
        <v>9.9</v>
      </c>
      <c r="T11" s="6">
        <v>2</v>
      </c>
      <c r="U11" s="38">
        <v>4</v>
      </c>
      <c r="V11" s="6">
        <v>1</v>
      </c>
      <c r="W11" s="6">
        <v>1</v>
      </c>
      <c r="X11" s="6">
        <v>2</v>
      </c>
      <c r="Y11" s="6">
        <v>7</v>
      </c>
      <c r="AA11" s="6">
        <v>2</v>
      </c>
      <c r="AB11" s="6">
        <v>2</v>
      </c>
    </row>
    <row r="12" spans="1:30" ht="18">
      <c r="A12" s="10">
        <f t="shared" si="0"/>
        <v>61</v>
      </c>
      <c r="B12" s="6">
        <v>47</v>
      </c>
      <c r="C12" s="6">
        <v>1</v>
      </c>
    </row>
    <row r="13" spans="1:30" ht="18">
      <c r="A13" s="39">
        <f t="shared" si="0"/>
        <v>56</v>
      </c>
      <c r="B13" s="28">
        <v>43</v>
      </c>
      <c r="C13" s="28">
        <v>9</v>
      </c>
      <c r="D13" s="159"/>
      <c r="E13" s="29"/>
      <c r="F13" s="29"/>
      <c r="G13" s="29"/>
      <c r="H13" s="29"/>
      <c r="I13" s="29"/>
      <c r="J13" s="150"/>
      <c r="K13" s="29"/>
      <c r="L13" s="29"/>
      <c r="M13" s="29"/>
      <c r="N13" s="29"/>
      <c r="O13" s="150"/>
      <c r="P13" s="150"/>
      <c r="Q13" s="150"/>
      <c r="R13" s="29"/>
      <c r="S13" s="29"/>
      <c r="T13" s="29"/>
      <c r="U13" s="150"/>
      <c r="V13" s="29"/>
      <c r="W13" s="29"/>
      <c r="X13" s="29"/>
      <c r="Y13" s="29"/>
      <c r="Z13" s="150"/>
      <c r="AA13" s="29"/>
      <c r="AB13" s="29"/>
      <c r="AC13" s="29"/>
      <c r="AD13" s="29"/>
    </row>
    <row r="14" spans="1:30" ht="18">
      <c r="A14" s="10">
        <f t="shared" si="0"/>
        <v>73</v>
      </c>
      <c r="B14" s="6">
        <v>57</v>
      </c>
      <c r="C14" s="6">
        <v>1</v>
      </c>
    </row>
    <row r="15" spans="1:30" ht="18">
      <c r="A15" s="10">
        <f t="shared" si="0"/>
        <v>79</v>
      </c>
      <c r="B15" s="6">
        <v>61</v>
      </c>
      <c r="C15" s="6">
        <v>0</v>
      </c>
    </row>
    <row r="16" spans="1:30" ht="18">
      <c r="A16" s="10">
        <f t="shared" si="0"/>
        <v>63</v>
      </c>
      <c r="B16" s="6">
        <v>49</v>
      </c>
      <c r="C16" s="6">
        <v>0</v>
      </c>
    </row>
    <row r="17" spans="1:30" ht="18">
      <c r="A17" s="52">
        <f t="shared" si="0"/>
        <v>68</v>
      </c>
      <c r="B17" s="48">
        <v>53</v>
      </c>
      <c r="C17" s="48">
        <v>9</v>
      </c>
      <c r="D17" s="160">
        <v>16</v>
      </c>
      <c r="E17" s="48">
        <v>11</v>
      </c>
      <c r="F17" s="48">
        <v>15</v>
      </c>
      <c r="G17" s="48">
        <v>1</v>
      </c>
      <c r="H17" s="48">
        <v>1</v>
      </c>
      <c r="I17" s="48">
        <v>1</v>
      </c>
      <c r="J17" s="151" t="s">
        <v>92</v>
      </c>
      <c r="K17" s="48">
        <v>2</v>
      </c>
      <c r="L17" s="48">
        <v>1</v>
      </c>
      <c r="M17" s="48">
        <v>1</v>
      </c>
      <c r="N17" s="48" t="s">
        <v>256</v>
      </c>
      <c r="O17" s="151" t="s">
        <v>94</v>
      </c>
      <c r="P17" s="151">
        <v>1</v>
      </c>
      <c r="Q17" s="151">
        <v>1</v>
      </c>
      <c r="R17" s="48">
        <v>1</v>
      </c>
      <c r="S17" s="48">
        <v>7.5</v>
      </c>
      <c r="T17" s="48">
        <v>1</v>
      </c>
      <c r="U17" s="151">
        <v>4</v>
      </c>
      <c r="V17" s="48">
        <v>1</v>
      </c>
      <c r="W17" s="48">
        <v>1</v>
      </c>
      <c r="X17" s="48">
        <v>2</v>
      </c>
      <c r="Y17" s="48">
        <v>7</v>
      </c>
      <c r="Z17" s="151">
        <v>99</v>
      </c>
      <c r="AA17" s="48">
        <v>1</v>
      </c>
      <c r="AB17" s="48">
        <v>1</v>
      </c>
      <c r="AC17" s="48" t="s">
        <v>259</v>
      </c>
      <c r="AD17" s="49"/>
    </row>
    <row r="18" spans="1:30" ht="18">
      <c r="A18" s="10">
        <f t="shared" si="0"/>
        <v>62</v>
      </c>
      <c r="B18" s="6">
        <v>48</v>
      </c>
      <c r="C18" s="6">
        <v>3</v>
      </c>
    </row>
    <row r="19" spans="1:30" ht="18">
      <c r="A19" s="10">
        <f t="shared" si="0"/>
        <v>76</v>
      </c>
      <c r="B19" s="6">
        <v>59</v>
      </c>
      <c r="C19" s="6">
        <v>7</v>
      </c>
    </row>
    <row r="20" spans="1:30" ht="18">
      <c r="A20" s="10">
        <f t="shared" si="0"/>
        <v>63</v>
      </c>
      <c r="B20" s="6">
        <v>49</v>
      </c>
      <c r="C20" s="6">
        <v>0</v>
      </c>
    </row>
    <row r="21" spans="1:30" ht="18">
      <c r="A21" s="10">
        <f t="shared" si="0"/>
        <v>63</v>
      </c>
      <c r="B21" s="6">
        <v>49</v>
      </c>
      <c r="C21" s="6">
        <v>1</v>
      </c>
    </row>
    <row r="22" spans="1:30" ht="18">
      <c r="A22" s="10">
        <f t="shared" si="0"/>
        <v>32</v>
      </c>
      <c r="B22" s="6">
        <v>25</v>
      </c>
      <c r="C22" s="6">
        <v>7</v>
      </c>
    </row>
    <row r="23" spans="1:30" ht="18">
      <c r="A23" s="10">
        <f t="shared" si="0"/>
        <v>45</v>
      </c>
      <c r="B23" s="6">
        <v>35</v>
      </c>
      <c r="C23" s="6">
        <v>3</v>
      </c>
    </row>
    <row r="24" spans="1:30" ht="18">
      <c r="A24" s="10">
        <f t="shared" si="0"/>
        <v>57</v>
      </c>
      <c r="B24" s="6">
        <v>44</v>
      </c>
      <c r="C24" s="6">
        <v>0</v>
      </c>
    </row>
    <row r="25" spans="1:30" ht="18">
      <c r="A25" s="10">
        <f t="shared" si="0"/>
        <v>48</v>
      </c>
      <c r="B25" s="6">
        <v>37</v>
      </c>
      <c r="C25" s="6">
        <v>7</v>
      </c>
    </row>
    <row r="26" spans="1:30" ht="18">
      <c r="A26" s="10">
        <f t="shared" si="0"/>
        <v>59</v>
      </c>
      <c r="B26" s="6">
        <v>46</v>
      </c>
      <c r="C26" s="6">
        <v>3</v>
      </c>
    </row>
    <row r="27" spans="1:30" ht="18">
      <c r="A27" s="10">
        <f t="shared" si="0"/>
        <v>70</v>
      </c>
      <c r="B27" s="6">
        <v>54</v>
      </c>
      <c r="C27" s="6">
        <v>0</v>
      </c>
    </row>
    <row r="28" spans="1:30" ht="18">
      <c r="A28" s="10">
        <f t="shared" si="0"/>
        <v>49</v>
      </c>
      <c r="B28" s="6">
        <v>38</v>
      </c>
      <c r="C28" s="6">
        <v>0</v>
      </c>
    </row>
    <row r="29" spans="1:30" ht="18">
      <c r="A29" s="10">
        <f t="shared" si="0"/>
        <v>58</v>
      </c>
      <c r="B29" s="6">
        <v>45</v>
      </c>
      <c r="C29" s="6">
        <v>3</v>
      </c>
    </row>
    <row r="30" spans="1:30" ht="18">
      <c r="A30" s="10">
        <f t="shared" si="0"/>
        <v>54</v>
      </c>
      <c r="B30" s="6">
        <v>42</v>
      </c>
      <c r="C30" s="6">
        <v>0</v>
      </c>
    </row>
    <row r="31" spans="1:30" ht="18">
      <c r="A31" s="10">
        <f t="shared" si="0"/>
        <v>67</v>
      </c>
      <c r="B31" s="6">
        <v>52</v>
      </c>
      <c r="C31" s="6">
        <v>0</v>
      </c>
    </row>
    <row r="32" spans="1:30" ht="18">
      <c r="A32" s="10">
        <f t="shared" si="0"/>
        <v>82</v>
      </c>
      <c r="B32" s="6">
        <v>64</v>
      </c>
      <c r="C32" s="6">
        <v>7</v>
      </c>
    </row>
    <row r="33" spans="1:30" ht="18">
      <c r="A33" s="66">
        <f t="shared" si="0"/>
        <v>63</v>
      </c>
      <c r="B33" s="60">
        <v>49</v>
      </c>
      <c r="C33" s="60">
        <v>1</v>
      </c>
      <c r="D33" s="161"/>
      <c r="E33" s="50"/>
      <c r="F33" s="50"/>
      <c r="G33" s="50"/>
      <c r="H33" s="50"/>
      <c r="I33" s="50"/>
      <c r="J33" s="152"/>
      <c r="K33" s="50"/>
      <c r="L33" s="50"/>
      <c r="M33" s="50"/>
      <c r="N33" s="50"/>
      <c r="O33" s="152"/>
      <c r="P33" s="152"/>
      <c r="Q33" s="152"/>
      <c r="R33" s="50"/>
      <c r="S33" s="50"/>
      <c r="T33" s="50"/>
      <c r="U33" s="152"/>
      <c r="V33" s="50"/>
      <c r="W33" s="50"/>
      <c r="X33" s="50"/>
      <c r="Y33" s="50"/>
      <c r="Z33" s="152"/>
      <c r="AA33" s="50"/>
      <c r="AB33" s="50"/>
      <c r="AC33" s="50"/>
      <c r="AD33" s="50"/>
    </row>
    <row r="34" spans="1:30" ht="18">
      <c r="A34" s="10">
        <f t="shared" si="0"/>
        <v>70</v>
      </c>
      <c r="B34" s="6">
        <v>54</v>
      </c>
      <c r="C34" s="6">
        <v>3</v>
      </c>
    </row>
    <row r="35" spans="1:30" ht="18">
      <c r="A35" s="10">
        <f t="shared" si="0"/>
        <v>67</v>
      </c>
      <c r="B35" s="6">
        <v>52</v>
      </c>
      <c r="C35" s="6">
        <v>0</v>
      </c>
    </row>
    <row r="36" spans="1:30" ht="18">
      <c r="A36" s="10">
        <f t="shared" si="0"/>
        <v>48</v>
      </c>
      <c r="B36" s="6">
        <v>37</v>
      </c>
      <c r="C36" s="6">
        <v>3</v>
      </c>
    </row>
    <row r="37" spans="1:30" ht="18">
      <c r="A37" s="10">
        <f t="shared" si="0"/>
        <v>35</v>
      </c>
      <c r="B37" s="6">
        <v>27</v>
      </c>
      <c r="C37" s="6">
        <v>3</v>
      </c>
    </row>
    <row r="38" spans="1:30" ht="18">
      <c r="A38" s="10">
        <f t="shared" si="0"/>
        <v>39</v>
      </c>
      <c r="B38" s="6">
        <v>30</v>
      </c>
      <c r="C38" s="6">
        <v>3</v>
      </c>
    </row>
    <row r="39" spans="1:30" ht="18">
      <c r="A39" s="10">
        <f t="shared" si="0"/>
        <v>59</v>
      </c>
      <c r="B39" s="6">
        <v>46</v>
      </c>
      <c r="C39" s="6">
        <v>0</v>
      </c>
    </row>
    <row r="40" spans="1:30" ht="18">
      <c r="A40" s="10">
        <f t="shared" si="0"/>
        <v>47</v>
      </c>
      <c r="B40" s="6">
        <v>36</v>
      </c>
      <c r="C40" s="6">
        <v>0</v>
      </c>
    </row>
    <row r="41" spans="1:30" ht="18">
      <c r="A41" s="10">
        <f t="shared" si="0"/>
        <v>54</v>
      </c>
      <c r="B41" s="6">
        <v>42</v>
      </c>
      <c r="C41" s="6">
        <v>0</v>
      </c>
    </row>
    <row r="42" spans="1:30" ht="18">
      <c r="A42" s="10">
        <f t="shared" si="0"/>
        <v>62</v>
      </c>
      <c r="B42" s="6">
        <v>48</v>
      </c>
      <c r="C42" s="6">
        <v>0</v>
      </c>
    </row>
    <row r="43" spans="1:30" ht="18">
      <c r="A43" s="10">
        <f t="shared" si="0"/>
        <v>40</v>
      </c>
      <c r="B43" s="6">
        <v>31</v>
      </c>
      <c r="C43" s="6">
        <v>1</v>
      </c>
    </row>
    <row r="44" spans="1:30" ht="18">
      <c r="A44" s="10">
        <f t="shared" si="0"/>
        <v>56</v>
      </c>
      <c r="B44" s="6">
        <v>43</v>
      </c>
      <c r="C44" s="6">
        <v>2</v>
      </c>
    </row>
    <row r="45" spans="1:30" ht="27.75" customHeight="1">
      <c r="A45" s="10">
        <f t="shared" si="0"/>
        <v>52</v>
      </c>
      <c r="B45" s="6">
        <v>40</v>
      </c>
      <c r="C45" s="6">
        <v>3</v>
      </c>
    </row>
    <row r="46" spans="1:30" ht="18">
      <c r="A46" s="10">
        <f t="shared" si="0"/>
        <v>41</v>
      </c>
      <c r="B46" s="6">
        <v>32</v>
      </c>
      <c r="C46" s="6">
        <v>0</v>
      </c>
    </row>
    <row r="47" spans="1:30" ht="18">
      <c r="A47" s="10">
        <f t="shared" si="0"/>
        <v>67</v>
      </c>
      <c r="B47" s="6">
        <v>52</v>
      </c>
      <c r="C47" s="6">
        <v>2</v>
      </c>
    </row>
    <row r="48" spans="1:30" ht="18">
      <c r="A48" s="10">
        <f t="shared" si="0"/>
        <v>61</v>
      </c>
      <c r="B48" s="6">
        <v>47</v>
      </c>
      <c r="C48" s="6">
        <v>1</v>
      </c>
    </row>
    <row r="49" spans="1:3" ht="18">
      <c r="A49" s="10">
        <f t="shared" si="0"/>
        <v>59</v>
      </c>
      <c r="B49" s="6">
        <v>46</v>
      </c>
      <c r="C49" s="6">
        <v>2</v>
      </c>
    </row>
    <row r="50" spans="1:3" ht="18">
      <c r="A50" s="10">
        <f t="shared" si="0"/>
        <v>43</v>
      </c>
      <c r="B50" s="6">
        <v>33</v>
      </c>
      <c r="C50" s="6">
        <v>7</v>
      </c>
    </row>
    <row r="51" spans="1:3" ht="18">
      <c r="A51" s="10">
        <f t="shared" si="0"/>
        <v>62</v>
      </c>
      <c r="B51" s="6">
        <v>48</v>
      </c>
      <c r="C51" s="6">
        <v>2</v>
      </c>
    </row>
    <row r="52" spans="1:3" ht="18">
      <c r="A52" s="10">
        <f t="shared" si="0"/>
        <v>72</v>
      </c>
      <c r="B52" s="6">
        <v>56</v>
      </c>
      <c r="C52" s="6">
        <v>1</v>
      </c>
    </row>
    <row r="53" spans="1:3" ht="18">
      <c r="A53" s="10">
        <f t="shared" si="0"/>
        <v>82</v>
      </c>
      <c r="B53" s="6">
        <v>64</v>
      </c>
      <c r="C53" s="6">
        <v>7</v>
      </c>
    </row>
    <row r="54" spans="1:3" ht="18">
      <c r="A54" s="10">
        <f t="shared" si="0"/>
        <v>50</v>
      </c>
      <c r="B54" s="6">
        <v>39</v>
      </c>
      <c r="C54" s="6">
        <v>2</v>
      </c>
    </row>
    <row r="55" spans="1:3" ht="18">
      <c r="A55" s="10">
        <f t="shared" si="0"/>
        <v>38</v>
      </c>
      <c r="B55" s="6">
        <v>29</v>
      </c>
      <c r="C55" s="6">
        <v>0</v>
      </c>
    </row>
    <row r="56" spans="1:3" ht="18">
      <c r="A56" s="10">
        <f t="shared" si="0"/>
        <v>73</v>
      </c>
      <c r="B56" s="6">
        <v>57</v>
      </c>
      <c r="C56" s="6">
        <v>0</v>
      </c>
    </row>
    <row r="57" spans="1:3" ht="18">
      <c r="A57" s="10">
        <f t="shared" si="0"/>
        <v>82</v>
      </c>
      <c r="B57" s="6">
        <v>64</v>
      </c>
      <c r="C57" s="6">
        <v>1</v>
      </c>
    </row>
    <row r="58" spans="1:3" ht="18">
      <c r="A58" s="10">
        <f t="shared" si="0"/>
        <v>59</v>
      </c>
      <c r="B58" s="6">
        <v>46</v>
      </c>
      <c r="C58" s="6">
        <v>7</v>
      </c>
    </row>
    <row r="59" spans="1:3" ht="18">
      <c r="A59" s="10">
        <f t="shared" si="0"/>
        <v>67</v>
      </c>
      <c r="B59" s="6">
        <v>52</v>
      </c>
      <c r="C59" s="6">
        <v>0</v>
      </c>
    </row>
    <row r="60" spans="1:3" ht="18">
      <c r="A60" s="10">
        <f t="shared" si="0"/>
        <v>35</v>
      </c>
      <c r="B60" s="6">
        <v>27</v>
      </c>
      <c r="C60" s="6">
        <v>3</v>
      </c>
    </row>
    <row r="61" spans="1:3" ht="18">
      <c r="A61" s="10">
        <f t="shared" si="0"/>
        <v>57</v>
      </c>
      <c r="B61" s="6">
        <v>44</v>
      </c>
      <c r="C61" s="6">
        <v>1</v>
      </c>
    </row>
    <row r="62" spans="1:3" ht="18">
      <c r="A62" s="10">
        <f t="shared" si="0"/>
        <v>73</v>
      </c>
      <c r="B62" s="6">
        <v>57</v>
      </c>
      <c r="C62" s="6">
        <v>0</v>
      </c>
    </row>
    <row r="63" spans="1:3" ht="18">
      <c r="A63" s="10">
        <f t="shared" si="0"/>
        <v>59</v>
      </c>
      <c r="B63" s="6">
        <v>46</v>
      </c>
      <c r="C63" s="6">
        <v>0</v>
      </c>
    </row>
    <row r="64" spans="1:3" ht="18">
      <c r="A64" s="10">
        <f t="shared" si="0"/>
        <v>64</v>
      </c>
      <c r="B64" s="6">
        <v>50</v>
      </c>
      <c r="C64" s="6">
        <v>3</v>
      </c>
    </row>
    <row r="65" spans="1:30" ht="18">
      <c r="A65" s="10">
        <f t="shared" si="0"/>
        <v>57</v>
      </c>
      <c r="B65" s="6">
        <v>44</v>
      </c>
      <c r="C65" s="6">
        <v>0</v>
      </c>
    </row>
    <row r="66" spans="1:30" ht="18">
      <c r="A66" s="10">
        <f t="shared" si="0"/>
        <v>27</v>
      </c>
      <c r="B66" s="6">
        <v>21</v>
      </c>
      <c r="C66" s="6">
        <v>2</v>
      </c>
    </row>
    <row r="67" spans="1:30" ht="18">
      <c r="A67" s="10">
        <f t="shared" si="0"/>
        <v>70</v>
      </c>
      <c r="B67" s="81">
        <v>54</v>
      </c>
      <c r="C67" s="81">
        <v>0</v>
      </c>
      <c r="D67" s="162"/>
      <c r="E67" s="78"/>
      <c r="F67" s="78"/>
      <c r="G67" s="78"/>
      <c r="H67" s="78"/>
      <c r="I67" s="78"/>
      <c r="J67" s="153"/>
      <c r="K67" s="78"/>
      <c r="L67" s="78"/>
      <c r="M67" s="78"/>
      <c r="N67" s="78"/>
      <c r="O67" s="153"/>
      <c r="P67" s="153"/>
      <c r="Q67" s="153"/>
      <c r="R67" s="78"/>
      <c r="S67" s="78"/>
      <c r="T67" s="78"/>
      <c r="U67" s="153"/>
      <c r="V67" s="78"/>
      <c r="W67" s="78"/>
      <c r="X67" s="78"/>
      <c r="Y67" s="78"/>
      <c r="Z67" s="153"/>
      <c r="AA67" s="78"/>
      <c r="AB67" s="78"/>
      <c r="AC67" s="78"/>
      <c r="AD67" s="78"/>
    </row>
    <row r="68" spans="1:30" ht="18">
      <c r="A68" s="10">
        <f t="shared" si="0"/>
        <v>67</v>
      </c>
      <c r="B68" s="6">
        <v>52</v>
      </c>
      <c r="C68" s="6">
        <v>0</v>
      </c>
      <c r="D68" s="157">
        <v>101</v>
      </c>
      <c r="E68" s="6">
        <v>101</v>
      </c>
      <c r="G68" s="6">
        <v>1</v>
      </c>
      <c r="H68" s="6">
        <v>1</v>
      </c>
      <c r="I68" s="6">
        <v>1</v>
      </c>
      <c r="J68" s="38" t="s">
        <v>92</v>
      </c>
      <c r="K68" s="6">
        <v>2</v>
      </c>
      <c r="L68" s="6">
        <v>1</v>
      </c>
      <c r="M68" s="6">
        <v>1</v>
      </c>
      <c r="N68" s="6" t="s">
        <v>551</v>
      </c>
      <c r="O68" s="38" t="s">
        <v>176</v>
      </c>
      <c r="P68" s="38" t="s">
        <v>552</v>
      </c>
      <c r="Q68" s="38">
        <v>1</v>
      </c>
      <c r="R68" s="6">
        <v>1</v>
      </c>
      <c r="S68" s="6">
        <v>7.5</v>
      </c>
      <c r="T68" s="6">
        <v>2</v>
      </c>
      <c r="U68" s="38" t="s">
        <v>176</v>
      </c>
      <c r="V68" s="6">
        <v>2</v>
      </c>
      <c r="W68" s="6">
        <v>4</v>
      </c>
      <c r="X68" s="6">
        <v>2</v>
      </c>
      <c r="Y68" s="6">
        <v>6</v>
      </c>
      <c r="Z68" s="38" t="s">
        <v>175</v>
      </c>
      <c r="AA68" s="6">
        <v>2</v>
      </c>
      <c r="AB68" s="6">
        <v>1</v>
      </c>
      <c r="AD68" s="6" t="s">
        <v>557</v>
      </c>
    </row>
    <row r="69" spans="1:30" ht="18">
      <c r="A69" s="10">
        <f t="shared" si="0"/>
        <v>62</v>
      </c>
      <c r="B69" s="6">
        <v>48</v>
      </c>
      <c r="C69" s="6">
        <v>7</v>
      </c>
      <c r="D69" s="157">
        <v>215</v>
      </c>
      <c r="E69" s="6">
        <v>215</v>
      </c>
      <c r="F69" s="6">
        <v>9</v>
      </c>
      <c r="G69" s="6">
        <v>2</v>
      </c>
      <c r="H69" s="6">
        <v>1</v>
      </c>
      <c r="I69" s="6">
        <v>1</v>
      </c>
      <c r="J69" s="38" t="s">
        <v>92</v>
      </c>
      <c r="K69" s="6">
        <v>2</v>
      </c>
      <c r="L69" s="6">
        <v>2</v>
      </c>
    </row>
    <row r="70" spans="1:30" ht="18">
      <c r="A70" s="10">
        <f t="shared" si="0"/>
        <v>64</v>
      </c>
      <c r="B70" s="6">
        <v>50</v>
      </c>
      <c r="C70" s="6">
        <v>1</v>
      </c>
      <c r="D70" s="157">
        <v>4</v>
      </c>
      <c r="E70" s="6">
        <v>15</v>
      </c>
      <c r="F70" s="6">
        <v>3</v>
      </c>
      <c r="G70" s="6">
        <v>1</v>
      </c>
      <c r="H70" s="6">
        <v>1</v>
      </c>
      <c r="I70" s="6">
        <v>2</v>
      </c>
      <c r="J70" s="38" t="s">
        <v>533</v>
      </c>
      <c r="K70" s="6">
        <v>2</v>
      </c>
      <c r="L70" s="6">
        <v>2</v>
      </c>
      <c r="M70" s="6">
        <v>1</v>
      </c>
      <c r="N70" s="6" t="s">
        <v>76</v>
      </c>
      <c r="O70" s="38" t="s">
        <v>95</v>
      </c>
      <c r="P70" s="38">
        <v>1</v>
      </c>
      <c r="Q70" s="38">
        <v>1</v>
      </c>
      <c r="R70" s="6">
        <v>1</v>
      </c>
      <c r="S70" s="6">
        <v>6.7</v>
      </c>
      <c r="T70" s="6">
        <v>1</v>
      </c>
      <c r="U70" s="38">
        <v>4</v>
      </c>
      <c r="V70" s="6">
        <v>2</v>
      </c>
      <c r="W70" s="6">
        <v>2</v>
      </c>
      <c r="X70" s="6">
        <v>4</v>
      </c>
      <c r="Y70" s="6">
        <v>3</v>
      </c>
      <c r="Z70" s="38">
        <v>1</v>
      </c>
      <c r="AA70" s="6">
        <v>2</v>
      </c>
      <c r="AB70" s="6">
        <v>1</v>
      </c>
      <c r="AC70" s="6" t="s">
        <v>574</v>
      </c>
      <c r="AD70" s="6" t="s">
        <v>575</v>
      </c>
    </row>
    <row r="71" spans="1:30" ht="18">
      <c r="A71" s="10">
        <f t="shared" si="0"/>
        <v>47</v>
      </c>
      <c r="B71" s="6">
        <v>36</v>
      </c>
      <c r="C71" s="6">
        <v>1</v>
      </c>
      <c r="D71" s="157">
        <v>215</v>
      </c>
      <c r="E71" s="6">
        <v>11</v>
      </c>
      <c r="F71" s="6">
        <v>15</v>
      </c>
      <c r="G71" s="6">
        <v>2</v>
      </c>
      <c r="H71" s="6">
        <v>1</v>
      </c>
      <c r="I71" s="6">
        <v>1</v>
      </c>
      <c r="J71" s="38" t="s">
        <v>92</v>
      </c>
      <c r="K71" s="6">
        <v>2</v>
      </c>
      <c r="L71" s="6">
        <v>1</v>
      </c>
      <c r="M71" s="6">
        <v>1</v>
      </c>
      <c r="N71" s="6" t="s">
        <v>164</v>
      </c>
      <c r="O71" s="38">
        <v>6</v>
      </c>
      <c r="P71" s="38">
        <v>1</v>
      </c>
      <c r="Q71" s="38">
        <v>1</v>
      </c>
      <c r="R71" s="6">
        <v>1</v>
      </c>
      <c r="T71" s="6">
        <v>2</v>
      </c>
      <c r="U71" s="38">
        <v>4</v>
      </c>
      <c r="V71" s="6">
        <v>2</v>
      </c>
      <c r="W71" s="6">
        <v>2</v>
      </c>
      <c r="Y71" s="6">
        <v>6</v>
      </c>
      <c r="Z71" s="38">
        <v>1</v>
      </c>
      <c r="AA71" s="6">
        <v>2</v>
      </c>
      <c r="AB71" s="6">
        <v>1</v>
      </c>
      <c r="AC71" s="6"/>
      <c r="AD71" s="6" t="s">
        <v>581</v>
      </c>
    </row>
    <row r="72" spans="1:30" ht="18">
      <c r="A72" s="10">
        <f t="shared" si="0"/>
        <v>44</v>
      </c>
      <c r="B72" s="6">
        <v>34</v>
      </c>
      <c r="C72" s="6">
        <v>1</v>
      </c>
      <c r="D72" s="157">
        <v>4</v>
      </c>
      <c r="E72" s="6">
        <v>2</v>
      </c>
      <c r="F72" s="6">
        <v>3</v>
      </c>
      <c r="G72" s="6">
        <v>1</v>
      </c>
      <c r="H72" s="6">
        <v>2</v>
      </c>
      <c r="I72" s="6">
        <v>3</v>
      </c>
      <c r="J72" s="38" t="s">
        <v>251</v>
      </c>
      <c r="K72" s="6">
        <v>2</v>
      </c>
      <c r="L72" s="6">
        <v>1</v>
      </c>
      <c r="M72" s="6">
        <v>1</v>
      </c>
      <c r="N72" s="6" t="s">
        <v>256</v>
      </c>
      <c r="O72" s="38" t="s">
        <v>72</v>
      </c>
      <c r="P72" s="38">
        <v>0</v>
      </c>
      <c r="Q72" s="38">
        <v>1</v>
      </c>
      <c r="R72" s="6">
        <v>1</v>
      </c>
      <c r="T72" s="6">
        <v>2</v>
      </c>
      <c r="U72" s="38">
        <v>4</v>
      </c>
      <c r="V72" s="6">
        <v>0</v>
      </c>
      <c r="W72" s="6">
        <v>1</v>
      </c>
      <c r="X72" s="6">
        <v>3</v>
      </c>
      <c r="Y72" s="6">
        <v>3</v>
      </c>
      <c r="Z72" s="38">
        <v>1</v>
      </c>
      <c r="AA72" s="6">
        <v>1</v>
      </c>
      <c r="AB72" s="6">
        <v>1</v>
      </c>
      <c r="AD72" s="6" t="s">
        <v>592</v>
      </c>
    </row>
    <row r="73" spans="1:30" ht="18">
      <c r="A73" s="10">
        <f t="shared" si="0"/>
        <v>68</v>
      </c>
      <c r="B73" s="6">
        <v>53</v>
      </c>
      <c r="C73" s="6">
        <v>1</v>
      </c>
      <c r="D73" s="157">
        <v>101</v>
      </c>
      <c r="E73" s="6">
        <v>15</v>
      </c>
      <c r="F73" s="6">
        <v>215</v>
      </c>
      <c r="G73" s="6">
        <v>2</v>
      </c>
      <c r="H73" s="6">
        <v>2</v>
      </c>
      <c r="I73" s="6">
        <v>3</v>
      </c>
      <c r="J73" s="38" t="s">
        <v>597</v>
      </c>
      <c r="K73" s="6">
        <v>1</v>
      </c>
      <c r="L73" s="6">
        <v>1</v>
      </c>
      <c r="M73" s="6">
        <v>1</v>
      </c>
      <c r="N73" s="6" t="s">
        <v>93</v>
      </c>
      <c r="O73" s="38" t="s">
        <v>94</v>
      </c>
      <c r="P73" s="38">
        <v>1</v>
      </c>
      <c r="Q73" s="38">
        <v>1</v>
      </c>
      <c r="R73" s="6">
        <v>1</v>
      </c>
      <c r="S73" s="6">
        <v>10</v>
      </c>
      <c r="T73" s="6">
        <v>2</v>
      </c>
      <c r="U73" s="38">
        <v>2</v>
      </c>
      <c r="V73" s="6">
        <v>0</v>
      </c>
      <c r="W73" s="6">
        <v>2</v>
      </c>
      <c r="X73" s="6">
        <v>4</v>
      </c>
      <c r="Y73" s="6">
        <v>7</v>
      </c>
      <c r="Z73" s="38">
        <v>1</v>
      </c>
      <c r="AA73" s="6">
        <v>2</v>
      </c>
      <c r="AB73" s="6">
        <v>1</v>
      </c>
      <c r="AC73" s="6" t="s">
        <v>600</v>
      </c>
      <c r="AD73" s="6" t="s">
        <v>601</v>
      </c>
    </row>
    <row r="74" spans="1:30" ht="18">
      <c r="A74" s="10">
        <f t="shared" si="0"/>
        <v>53</v>
      </c>
      <c r="B74" s="6">
        <v>41</v>
      </c>
      <c r="C74" s="6">
        <v>0</v>
      </c>
      <c r="D74" s="157">
        <v>15</v>
      </c>
      <c r="E74" s="6">
        <v>11</v>
      </c>
      <c r="F74" s="6">
        <v>101</v>
      </c>
      <c r="G74" s="6">
        <v>2</v>
      </c>
      <c r="H74" s="6">
        <v>1</v>
      </c>
      <c r="I74" s="6">
        <v>2</v>
      </c>
      <c r="J74" s="38" t="s">
        <v>175</v>
      </c>
      <c r="K74" s="6">
        <v>2</v>
      </c>
      <c r="L74" s="6">
        <v>1</v>
      </c>
      <c r="M74" s="6">
        <v>2</v>
      </c>
      <c r="N74" s="6" t="s">
        <v>72</v>
      </c>
      <c r="O74" s="38">
        <v>4</v>
      </c>
      <c r="P74" s="38">
        <v>0</v>
      </c>
      <c r="Q74" s="38">
        <v>3</v>
      </c>
      <c r="R74" s="6">
        <v>1</v>
      </c>
      <c r="T74" s="6">
        <v>1</v>
      </c>
      <c r="U74" s="38">
        <v>4</v>
      </c>
      <c r="V74" s="6">
        <v>0</v>
      </c>
      <c r="W74" s="6">
        <v>1</v>
      </c>
      <c r="X74" s="6">
        <v>5</v>
      </c>
      <c r="Y74" s="6">
        <v>5</v>
      </c>
      <c r="Z74" s="38" t="s">
        <v>612</v>
      </c>
      <c r="AA74" s="6">
        <v>1</v>
      </c>
      <c r="AB74" s="6">
        <v>1</v>
      </c>
      <c r="AC74" s="6" t="s">
        <v>614</v>
      </c>
      <c r="AD74" s="6" t="s">
        <v>600</v>
      </c>
    </row>
    <row r="75" spans="1:30" ht="18">
      <c r="A75" s="10">
        <f t="shared" si="0"/>
        <v>29</v>
      </c>
      <c r="B75" s="6">
        <v>22</v>
      </c>
      <c r="C75" s="6">
        <v>7</v>
      </c>
      <c r="D75" s="157">
        <v>2</v>
      </c>
      <c r="E75" s="6">
        <v>1</v>
      </c>
      <c r="F75" s="6">
        <v>11</v>
      </c>
      <c r="G75" s="6">
        <v>1</v>
      </c>
      <c r="H75" s="6">
        <v>2</v>
      </c>
      <c r="I75" s="6">
        <v>3</v>
      </c>
      <c r="J75" s="38" t="s">
        <v>163</v>
      </c>
      <c r="K75" s="6">
        <v>2</v>
      </c>
      <c r="L75" s="6">
        <v>2</v>
      </c>
      <c r="M75" s="6">
        <v>1</v>
      </c>
      <c r="N75" s="6" t="s">
        <v>200</v>
      </c>
      <c r="O75" s="38" t="s">
        <v>136</v>
      </c>
      <c r="P75" s="38">
        <v>1</v>
      </c>
      <c r="Q75" s="38">
        <v>4</v>
      </c>
      <c r="R75" s="6">
        <v>1</v>
      </c>
      <c r="S75" s="6">
        <v>9</v>
      </c>
      <c r="T75" s="6">
        <v>1</v>
      </c>
      <c r="U75" s="38">
        <v>4</v>
      </c>
      <c r="V75" s="6">
        <v>0</v>
      </c>
      <c r="W75" s="6">
        <v>1</v>
      </c>
      <c r="X75" s="6">
        <v>2</v>
      </c>
      <c r="Y75" s="6">
        <v>5</v>
      </c>
      <c r="Z75" s="38">
        <v>99</v>
      </c>
      <c r="AA75" s="6">
        <v>2</v>
      </c>
      <c r="AB75" s="6">
        <v>1</v>
      </c>
      <c r="AC75" s="6" t="s">
        <v>627</v>
      </c>
      <c r="AD75" s="6" t="s">
        <v>629</v>
      </c>
    </row>
    <row r="76" spans="1:30" ht="18">
      <c r="A76" s="10">
        <f t="shared" si="0"/>
        <v>41</v>
      </c>
      <c r="B76" s="6">
        <v>32</v>
      </c>
      <c r="C76" s="6">
        <v>3</v>
      </c>
      <c r="D76" s="157">
        <v>215</v>
      </c>
      <c r="E76" s="6">
        <v>3</v>
      </c>
      <c r="F76" s="6">
        <v>4</v>
      </c>
      <c r="G76" s="6">
        <v>1</v>
      </c>
      <c r="H76" s="6">
        <v>2</v>
      </c>
      <c r="I76" s="6">
        <v>1</v>
      </c>
      <c r="J76" s="38" t="s">
        <v>251</v>
      </c>
      <c r="K76" s="6">
        <v>1</v>
      </c>
      <c r="L76" s="6">
        <v>2</v>
      </c>
      <c r="M76" s="6">
        <v>4</v>
      </c>
      <c r="N76" s="6" t="s">
        <v>640</v>
      </c>
      <c r="O76" s="38" t="s">
        <v>588</v>
      </c>
      <c r="P76" s="38">
        <v>1</v>
      </c>
      <c r="Q76" s="38">
        <v>2</v>
      </c>
      <c r="R76" s="6">
        <v>1</v>
      </c>
      <c r="S76" s="6">
        <v>8.6</v>
      </c>
      <c r="T76" s="6">
        <v>2</v>
      </c>
      <c r="U76" s="38">
        <v>3</v>
      </c>
      <c r="V76" s="6">
        <v>1</v>
      </c>
      <c r="W76" s="6">
        <v>2</v>
      </c>
      <c r="X76" s="6">
        <v>2</v>
      </c>
      <c r="Y76" s="6">
        <v>9</v>
      </c>
      <c r="Z76" s="38" t="s">
        <v>95</v>
      </c>
      <c r="AA76" s="6">
        <v>2</v>
      </c>
      <c r="AB76" s="6">
        <v>2</v>
      </c>
      <c r="AC76" s="6" t="s">
        <v>645</v>
      </c>
      <c r="AD76" s="6" t="s">
        <v>600</v>
      </c>
    </row>
    <row r="77" spans="1:30" ht="18">
      <c r="A77" s="10">
        <f t="shared" si="0"/>
        <v>58</v>
      </c>
      <c r="B77" s="6">
        <v>45</v>
      </c>
      <c r="C77" s="6">
        <v>0</v>
      </c>
      <c r="D77" s="157">
        <v>3</v>
      </c>
      <c r="E77" s="6">
        <v>9</v>
      </c>
      <c r="F77" s="6">
        <v>4</v>
      </c>
      <c r="G77" s="6">
        <v>1</v>
      </c>
      <c r="H77" s="6">
        <v>2</v>
      </c>
      <c r="I77" s="6">
        <v>1</v>
      </c>
      <c r="J77" s="38">
        <v>2</v>
      </c>
      <c r="K77" s="6">
        <v>2</v>
      </c>
      <c r="L77" s="6">
        <v>2</v>
      </c>
      <c r="M77" s="6">
        <v>1</v>
      </c>
      <c r="N77" s="6" t="s">
        <v>378</v>
      </c>
      <c r="O77" s="38" t="s">
        <v>72</v>
      </c>
      <c r="P77" s="38" t="s">
        <v>95</v>
      </c>
      <c r="Q77" s="38">
        <v>1</v>
      </c>
      <c r="R77" s="6">
        <v>1</v>
      </c>
      <c r="S77" s="6">
        <v>7.5</v>
      </c>
      <c r="T77" s="6">
        <v>2</v>
      </c>
      <c r="U77" s="38">
        <v>4</v>
      </c>
      <c r="V77" s="6">
        <v>0</v>
      </c>
      <c r="W77" s="6">
        <v>1</v>
      </c>
      <c r="X77" s="6">
        <v>0</v>
      </c>
      <c r="Y77" s="6">
        <v>7</v>
      </c>
      <c r="Z77" s="38">
        <v>1</v>
      </c>
      <c r="AA77" s="6">
        <v>2</v>
      </c>
      <c r="AB77" s="6">
        <v>1</v>
      </c>
      <c r="AC77" s="6" t="s">
        <v>651</v>
      </c>
      <c r="AD77" s="6" t="s">
        <v>652</v>
      </c>
    </row>
    <row r="78" spans="1:30" ht="18">
      <c r="A78" s="10">
        <f t="shared" si="0"/>
        <v>47</v>
      </c>
      <c r="B78" s="6">
        <v>36</v>
      </c>
      <c r="C78" s="6">
        <v>0</v>
      </c>
      <c r="D78" s="157">
        <v>16</v>
      </c>
      <c r="E78" s="6">
        <v>5</v>
      </c>
      <c r="F78" s="6">
        <v>11</v>
      </c>
      <c r="G78" s="6">
        <v>1</v>
      </c>
      <c r="H78" s="6">
        <v>1</v>
      </c>
      <c r="I78" s="6">
        <v>2</v>
      </c>
      <c r="J78" s="38" t="s">
        <v>154</v>
      </c>
      <c r="K78" s="6">
        <v>2</v>
      </c>
      <c r="L78" s="6">
        <v>2</v>
      </c>
      <c r="M78" s="6">
        <v>1</v>
      </c>
      <c r="N78" s="6" t="s">
        <v>95</v>
      </c>
      <c r="O78" s="38">
        <v>9</v>
      </c>
      <c r="P78" s="38">
        <v>1</v>
      </c>
    </row>
    <row r="79" spans="1:30" ht="18">
      <c r="A79" s="10">
        <f t="shared" si="0"/>
        <v>36</v>
      </c>
      <c r="B79" s="6">
        <v>28</v>
      </c>
      <c r="C79" s="6">
        <v>1</v>
      </c>
      <c r="D79" s="157">
        <v>4</v>
      </c>
      <c r="E79" s="6">
        <v>4</v>
      </c>
      <c r="F79" s="6">
        <v>215</v>
      </c>
      <c r="G79" s="6">
        <v>2</v>
      </c>
      <c r="H79" s="6">
        <v>1</v>
      </c>
      <c r="I79" s="6">
        <v>1</v>
      </c>
      <c r="K79" s="6">
        <v>2</v>
      </c>
      <c r="L79" s="6">
        <v>2</v>
      </c>
      <c r="M79" s="6">
        <v>1</v>
      </c>
      <c r="N79" s="6" t="s">
        <v>662</v>
      </c>
      <c r="O79" s="38" t="s">
        <v>663</v>
      </c>
      <c r="P79" s="38" t="s">
        <v>75</v>
      </c>
      <c r="Q79" s="38">
        <v>4</v>
      </c>
      <c r="R79" s="6">
        <v>1</v>
      </c>
      <c r="S79" s="6">
        <v>7</v>
      </c>
      <c r="T79" s="6">
        <v>2</v>
      </c>
      <c r="U79" s="38">
        <v>4</v>
      </c>
      <c r="V79" s="6">
        <v>1</v>
      </c>
      <c r="W79" s="6">
        <v>2</v>
      </c>
      <c r="X79" s="6">
        <v>1</v>
      </c>
      <c r="Y79" s="6">
        <v>5</v>
      </c>
      <c r="Z79" s="38" t="s">
        <v>175</v>
      </c>
      <c r="AA79" s="6">
        <v>1</v>
      </c>
      <c r="AB79" s="6">
        <v>1</v>
      </c>
      <c r="AD79" s="6" t="s">
        <v>669</v>
      </c>
    </row>
    <row r="80" spans="1:30" ht="18">
      <c r="A80" s="10">
        <f t="shared" si="0"/>
        <v>50</v>
      </c>
      <c r="B80" s="6">
        <v>39</v>
      </c>
      <c r="C80" s="6">
        <v>7</v>
      </c>
      <c r="D80" s="157">
        <v>12</v>
      </c>
      <c r="E80" s="6">
        <v>11</v>
      </c>
      <c r="F80" s="6">
        <v>4</v>
      </c>
      <c r="G80" s="6">
        <v>1</v>
      </c>
      <c r="H80" s="6">
        <v>1</v>
      </c>
      <c r="I80" s="6">
        <v>1</v>
      </c>
      <c r="J80" s="38" t="s">
        <v>533</v>
      </c>
      <c r="K80" s="6">
        <v>2</v>
      </c>
      <c r="L80" s="6">
        <v>2</v>
      </c>
      <c r="M80" s="6">
        <v>1</v>
      </c>
      <c r="N80" s="6" t="s">
        <v>686</v>
      </c>
      <c r="O80" s="38" t="s">
        <v>95</v>
      </c>
      <c r="P80" s="38">
        <v>0</v>
      </c>
      <c r="Q80" s="38">
        <v>6</v>
      </c>
      <c r="R80" s="6">
        <v>1</v>
      </c>
      <c r="T80" s="6">
        <v>2</v>
      </c>
      <c r="U80" s="38">
        <v>4</v>
      </c>
      <c r="V80" s="6">
        <v>0</v>
      </c>
      <c r="W80" s="6">
        <v>1</v>
      </c>
      <c r="X80" s="6">
        <v>2</v>
      </c>
      <c r="Y80" s="6">
        <v>4</v>
      </c>
      <c r="Z80" s="38" t="s">
        <v>175</v>
      </c>
      <c r="AA80" s="6">
        <v>1</v>
      </c>
      <c r="AB80" s="6">
        <v>2</v>
      </c>
      <c r="AD80" s="6" t="s">
        <v>691</v>
      </c>
    </row>
    <row r="81" spans="1:30" ht="18">
      <c r="A81" s="10">
        <f t="shared" si="0"/>
        <v>56</v>
      </c>
      <c r="B81" s="6">
        <v>43</v>
      </c>
      <c r="C81" s="6">
        <v>3</v>
      </c>
      <c r="D81" s="157">
        <v>101</v>
      </c>
      <c r="E81" s="6">
        <v>431</v>
      </c>
      <c r="F81" s="6">
        <v>15</v>
      </c>
      <c r="G81" s="6">
        <v>2</v>
      </c>
      <c r="H81" s="6">
        <v>1</v>
      </c>
      <c r="I81" s="6">
        <v>1</v>
      </c>
      <c r="J81" s="38" t="s">
        <v>92</v>
      </c>
      <c r="K81" s="6">
        <v>2</v>
      </c>
      <c r="L81" s="6">
        <v>2</v>
      </c>
      <c r="M81" s="6">
        <v>1</v>
      </c>
      <c r="N81" s="6" t="s">
        <v>72</v>
      </c>
      <c r="O81" s="38" t="s">
        <v>136</v>
      </c>
      <c r="P81" s="38" t="s">
        <v>95</v>
      </c>
      <c r="Q81" s="38">
        <v>4</v>
      </c>
      <c r="R81" s="6">
        <v>1</v>
      </c>
      <c r="S81" s="6">
        <v>8</v>
      </c>
      <c r="T81" s="6">
        <v>2</v>
      </c>
      <c r="U81" s="38">
        <v>4</v>
      </c>
      <c r="V81" s="6">
        <v>2</v>
      </c>
      <c r="W81" s="6">
        <v>3</v>
      </c>
      <c r="X81" s="6">
        <v>2</v>
      </c>
      <c r="Y81" s="6">
        <v>7</v>
      </c>
      <c r="Z81" s="38">
        <v>1</v>
      </c>
      <c r="AA81" s="6">
        <v>1</v>
      </c>
      <c r="AB81" s="6">
        <v>1</v>
      </c>
      <c r="AC81" s="6" t="s">
        <v>702</v>
      </c>
      <c r="AD81" s="6" t="s">
        <v>703</v>
      </c>
    </row>
    <row r="82" spans="1:30" ht="18">
      <c r="A82" s="10">
        <f t="shared" si="0"/>
        <v>70</v>
      </c>
      <c r="B82" s="6">
        <v>54</v>
      </c>
      <c r="C82" s="6">
        <v>2</v>
      </c>
      <c r="D82" s="157">
        <v>4</v>
      </c>
      <c r="E82" s="6">
        <v>4</v>
      </c>
      <c r="F82" s="6">
        <v>215</v>
      </c>
      <c r="G82" s="6">
        <v>2</v>
      </c>
      <c r="H82" s="6">
        <v>1</v>
      </c>
      <c r="I82" s="6">
        <v>1</v>
      </c>
      <c r="J82" s="38" t="s">
        <v>163</v>
      </c>
      <c r="K82" s="6">
        <v>2</v>
      </c>
      <c r="L82" s="6">
        <v>1</v>
      </c>
      <c r="M82" s="6">
        <v>1</v>
      </c>
      <c r="N82" s="6" t="s">
        <v>712</v>
      </c>
      <c r="O82" s="38" t="s">
        <v>713</v>
      </c>
      <c r="P82" s="38" t="s">
        <v>72</v>
      </c>
      <c r="Q82" s="38">
        <v>1</v>
      </c>
      <c r="R82" s="6">
        <v>1</v>
      </c>
      <c r="S82" s="6">
        <v>7.1</v>
      </c>
      <c r="T82" s="6">
        <v>2</v>
      </c>
      <c r="U82" s="38">
        <v>4</v>
      </c>
      <c r="V82" s="6">
        <v>1</v>
      </c>
      <c r="W82" s="6">
        <v>1</v>
      </c>
      <c r="X82" s="6">
        <v>3</v>
      </c>
      <c r="Y82" s="6">
        <v>5</v>
      </c>
      <c r="Z82" s="38">
        <v>1</v>
      </c>
      <c r="AA82" s="6">
        <v>1</v>
      </c>
      <c r="AB82" s="6">
        <v>1</v>
      </c>
      <c r="AD82" s="6" t="s">
        <v>716</v>
      </c>
    </row>
    <row r="83" spans="1:30" ht="18">
      <c r="A83" s="10">
        <f t="shared" si="0"/>
        <v>59</v>
      </c>
      <c r="B83" s="6">
        <v>46</v>
      </c>
      <c r="C83" s="6">
        <v>1</v>
      </c>
      <c r="D83" s="157">
        <v>215</v>
      </c>
      <c r="E83" s="6">
        <v>11</v>
      </c>
      <c r="F83" s="6">
        <v>15</v>
      </c>
      <c r="G83" s="6">
        <v>1</v>
      </c>
      <c r="H83" s="6">
        <v>1</v>
      </c>
      <c r="I83" s="6">
        <v>3</v>
      </c>
      <c r="J83" s="38" t="s">
        <v>92</v>
      </c>
      <c r="K83" s="6">
        <v>2</v>
      </c>
      <c r="L83" s="6">
        <v>2</v>
      </c>
      <c r="M83" s="6">
        <v>1</v>
      </c>
      <c r="N83" s="6" t="s">
        <v>95</v>
      </c>
      <c r="O83" s="38" t="s">
        <v>723</v>
      </c>
      <c r="P83" s="38">
        <v>1</v>
      </c>
      <c r="Q83" s="38">
        <v>1</v>
      </c>
      <c r="R83" s="6">
        <v>1</v>
      </c>
      <c r="S83" s="6">
        <v>7.2</v>
      </c>
      <c r="T83" s="6">
        <v>2</v>
      </c>
      <c r="U83" s="38">
        <v>4</v>
      </c>
      <c r="V83" s="6">
        <v>1</v>
      </c>
      <c r="W83" s="6">
        <v>1</v>
      </c>
      <c r="X83" s="6">
        <v>2</v>
      </c>
      <c r="Y83" s="6">
        <v>2</v>
      </c>
      <c r="Z83" s="38">
        <v>1</v>
      </c>
      <c r="AA83" s="6">
        <v>1</v>
      </c>
      <c r="AB83" s="6">
        <v>1</v>
      </c>
      <c r="AC83" s="6" t="s">
        <v>727</v>
      </c>
    </row>
    <row r="84" spans="1:30" ht="18">
      <c r="A84" s="10">
        <f t="shared" si="0"/>
        <v>84</v>
      </c>
      <c r="B84" s="6">
        <v>65</v>
      </c>
      <c r="C84" s="6">
        <v>7</v>
      </c>
      <c r="D84" s="157">
        <v>15</v>
      </c>
      <c r="E84" s="6">
        <v>11</v>
      </c>
      <c r="F84" s="6">
        <v>215</v>
      </c>
      <c r="G84" s="6">
        <v>2</v>
      </c>
      <c r="H84" s="6">
        <v>1</v>
      </c>
      <c r="I84" s="6">
        <v>3</v>
      </c>
      <c r="J84" s="38" t="s">
        <v>85</v>
      </c>
      <c r="K84" s="6">
        <v>2</v>
      </c>
      <c r="L84" s="6">
        <v>1</v>
      </c>
      <c r="M84" s="6">
        <v>1</v>
      </c>
      <c r="N84" s="6" t="s">
        <v>72</v>
      </c>
      <c r="O84" s="38">
        <v>6</v>
      </c>
      <c r="P84" s="38">
        <v>0</v>
      </c>
      <c r="Q84" s="38">
        <v>1</v>
      </c>
      <c r="R84" s="6">
        <v>1</v>
      </c>
      <c r="S84" s="6">
        <v>10</v>
      </c>
      <c r="T84" s="6">
        <v>2</v>
      </c>
      <c r="U84" s="38">
        <v>4</v>
      </c>
      <c r="V84" s="6">
        <v>0</v>
      </c>
      <c r="W84" s="6">
        <v>1</v>
      </c>
      <c r="X84" s="6">
        <v>0</v>
      </c>
      <c r="Y84" s="6">
        <v>6</v>
      </c>
      <c r="Z84" s="38">
        <v>1</v>
      </c>
      <c r="AA84" s="6">
        <v>2</v>
      </c>
      <c r="AB84" s="6">
        <v>1</v>
      </c>
      <c r="AC84" s="6" t="s">
        <v>741</v>
      </c>
      <c r="AD84" s="6" t="s">
        <v>742</v>
      </c>
    </row>
    <row r="85" spans="1:30" ht="18">
      <c r="A85" s="10">
        <f t="shared" si="0"/>
        <v>62</v>
      </c>
      <c r="B85" s="6">
        <v>48</v>
      </c>
      <c r="C85" s="6">
        <v>3</v>
      </c>
      <c r="D85" s="157">
        <v>16</v>
      </c>
      <c r="E85" s="6">
        <v>15</v>
      </c>
      <c r="F85" s="6">
        <v>11</v>
      </c>
      <c r="G85" s="6">
        <v>2</v>
      </c>
      <c r="H85" s="6">
        <v>1</v>
      </c>
      <c r="I85" s="6">
        <v>3</v>
      </c>
      <c r="J85" s="38" t="s">
        <v>444</v>
      </c>
      <c r="K85" s="6">
        <v>2</v>
      </c>
      <c r="L85" s="6">
        <v>1</v>
      </c>
      <c r="M85" s="6">
        <v>2</v>
      </c>
      <c r="N85" s="6" t="s">
        <v>72</v>
      </c>
      <c r="O85" s="38">
        <v>6</v>
      </c>
      <c r="P85" s="38">
        <v>0</v>
      </c>
      <c r="Q85" s="38">
        <v>1</v>
      </c>
      <c r="R85" s="6">
        <v>1</v>
      </c>
      <c r="S85" s="6">
        <v>9.4</v>
      </c>
      <c r="T85" s="6">
        <v>2</v>
      </c>
      <c r="U85" s="38">
        <v>4</v>
      </c>
      <c r="V85" s="6">
        <v>1</v>
      </c>
      <c r="W85" s="6">
        <v>1</v>
      </c>
      <c r="X85" s="6">
        <v>2</v>
      </c>
      <c r="Y85" s="6">
        <v>8</v>
      </c>
      <c r="Z85" s="38">
        <v>1</v>
      </c>
      <c r="AA85" s="6">
        <v>2</v>
      </c>
      <c r="AB85" s="6">
        <v>1</v>
      </c>
      <c r="AD85" s="6" t="s">
        <v>755</v>
      </c>
    </row>
    <row r="86" spans="1:30" ht="18">
      <c r="A86" s="10">
        <f t="shared" si="0"/>
        <v>48</v>
      </c>
      <c r="B86" s="6">
        <v>37</v>
      </c>
      <c r="C86" s="6">
        <v>2</v>
      </c>
      <c r="D86" s="157">
        <v>4</v>
      </c>
      <c r="E86" s="6">
        <v>3</v>
      </c>
      <c r="F86" s="6">
        <v>11</v>
      </c>
      <c r="G86" s="6">
        <v>2</v>
      </c>
      <c r="H86" s="6">
        <v>2</v>
      </c>
      <c r="I86" s="6">
        <v>1</v>
      </c>
      <c r="J86" s="38" t="s">
        <v>163</v>
      </c>
      <c r="K86" s="6">
        <v>2</v>
      </c>
      <c r="L86" s="6">
        <v>1</v>
      </c>
      <c r="M86" s="6">
        <v>1</v>
      </c>
      <c r="N86" s="6" t="s">
        <v>72</v>
      </c>
      <c r="O86" s="38" t="s">
        <v>723</v>
      </c>
      <c r="P86" s="38">
        <v>1</v>
      </c>
      <c r="Q86" s="38">
        <v>1</v>
      </c>
      <c r="R86" s="6">
        <v>1</v>
      </c>
      <c r="S86" s="6">
        <v>7</v>
      </c>
      <c r="T86" s="6">
        <v>2</v>
      </c>
      <c r="U86" s="38">
        <v>4</v>
      </c>
      <c r="V86" s="6">
        <v>1</v>
      </c>
      <c r="W86" s="6">
        <v>1</v>
      </c>
      <c r="X86" s="6">
        <v>3</v>
      </c>
      <c r="Y86" s="6">
        <v>6</v>
      </c>
      <c r="Z86" s="38" t="s">
        <v>95</v>
      </c>
      <c r="AA86" s="6">
        <v>2</v>
      </c>
      <c r="AB86" s="6">
        <v>1</v>
      </c>
      <c r="AD86" s="6" t="s">
        <v>768</v>
      </c>
    </row>
    <row r="87" spans="1:30" ht="18">
      <c r="A87" s="10">
        <f t="shared" si="0"/>
        <v>70</v>
      </c>
      <c r="B87" s="6">
        <v>54</v>
      </c>
      <c r="C87" s="6">
        <v>0</v>
      </c>
      <c r="D87" s="157">
        <v>15</v>
      </c>
      <c r="E87" s="6">
        <v>215</v>
      </c>
      <c r="F87" s="6">
        <v>4</v>
      </c>
      <c r="G87" s="6">
        <v>2</v>
      </c>
      <c r="H87" s="6">
        <v>2</v>
      </c>
      <c r="I87" s="6">
        <v>1</v>
      </c>
      <c r="J87" s="38" t="s">
        <v>776</v>
      </c>
      <c r="K87" s="6">
        <v>1</v>
      </c>
      <c r="L87" s="6">
        <v>1</v>
      </c>
      <c r="M87" s="6">
        <v>2</v>
      </c>
      <c r="N87" s="6" t="s">
        <v>239</v>
      </c>
      <c r="O87" s="38" t="s">
        <v>136</v>
      </c>
      <c r="P87" s="38">
        <v>1</v>
      </c>
      <c r="Q87" s="38">
        <v>2</v>
      </c>
      <c r="R87" s="6">
        <v>1</v>
      </c>
      <c r="S87" s="6">
        <v>8</v>
      </c>
      <c r="T87" s="6">
        <v>2</v>
      </c>
      <c r="U87" s="38">
        <v>4</v>
      </c>
      <c r="V87" s="6">
        <v>0</v>
      </c>
      <c r="W87" s="6">
        <v>1</v>
      </c>
      <c r="X87" s="6">
        <v>2</v>
      </c>
      <c r="Y87" s="6">
        <v>5</v>
      </c>
      <c r="Z87" s="38">
        <v>1</v>
      </c>
      <c r="AA87" s="6">
        <v>2</v>
      </c>
      <c r="AB87" s="6">
        <v>1</v>
      </c>
      <c r="AC87" s="6" t="s">
        <v>779</v>
      </c>
      <c r="AD87" s="6" t="s">
        <v>780</v>
      </c>
    </row>
    <row r="88" spans="1:30" ht="18">
      <c r="A88" s="10">
        <f t="shared" si="0"/>
        <v>43</v>
      </c>
      <c r="B88" s="6">
        <v>33</v>
      </c>
      <c r="C88" s="6">
        <v>0</v>
      </c>
      <c r="D88" s="157">
        <v>215</v>
      </c>
      <c r="E88" s="6">
        <v>9</v>
      </c>
      <c r="F88" s="6">
        <v>4</v>
      </c>
      <c r="G88" s="6">
        <v>2</v>
      </c>
      <c r="H88" s="6">
        <v>1</v>
      </c>
      <c r="J88" s="38">
        <v>1</v>
      </c>
      <c r="K88" s="6">
        <v>1</v>
      </c>
      <c r="L88" s="6">
        <v>2</v>
      </c>
      <c r="M88" s="6">
        <v>1</v>
      </c>
      <c r="N88" s="6">
        <v>1</v>
      </c>
      <c r="O88" s="38">
        <v>6</v>
      </c>
      <c r="P88" s="38">
        <v>1</v>
      </c>
      <c r="Q88" s="38">
        <v>1</v>
      </c>
      <c r="T88" s="6">
        <v>2</v>
      </c>
      <c r="U88" s="38">
        <v>4</v>
      </c>
      <c r="V88" s="6">
        <v>0</v>
      </c>
      <c r="W88" s="6">
        <v>1</v>
      </c>
      <c r="X88" s="6">
        <v>0</v>
      </c>
      <c r="Y88" s="6">
        <v>7</v>
      </c>
      <c r="Z88" s="38">
        <v>1</v>
      </c>
      <c r="AA88" s="6">
        <v>2</v>
      </c>
      <c r="AB88" s="6">
        <v>2</v>
      </c>
      <c r="AC88" s="6" t="s">
        <v>600</v>
      </c>
      <c r="AD88" s="6" t="s">
        <v>849</v>
      </c>
    </row>
    <row r="89" spans="1:30" ht="18">
      <c r="A89" s="10">
        <f t="shared" si="0"/>
        <v>72</v>
      </c>
      <c r="B89" s="6">
        <v>56</v>
      </c>
      <c r="C89" s="6">
        <v>7</v>
      </c>
      <c r="D89" s="157">
        <v>215</v>
      </c>
      <c r="E89" s="6">
        <v>101</v>
      </c>
      <c r="F89" s="6">
        <v>15</v>
      </c>
      <c r="G89" s="6">
        <v>2</v>
      </c>
      <c r="H89" s="6">
        <v>1</v>
      </c>
      <c r="I89" s="6">
        <v>1</v>
      </c>
      <c r="J89" s="38" t="s">
        <v>154</v>
      </c>
      <c r="K89" s="6">
        <v>2</v>
      </c>
      <c r="L89" s="6">
        <v>2</v>
      </c>
      <c r="M89" s="6">
        <v>1</v>
      </c>
      <c r="N89" s="6" t="s">
        <v>200</v>
      </c>
      <c r="O89" s="38" t="s">
        <v>72</v>
      </c>
      <c r="P89" s="38">
        <v>0</v>
      </c>
      <c r="Q89" s="38">
        <v>1</v>
      </c>
      <c r="R89" s="6">
        <v>1</v>
      </c>
      <c r="S89" s="6">
        <v>9.9</v>
      </c>
      <c r="T89" s="6">
        <v>2</v>
      </c>
      <c r="U89" s="38">
        <v>4</v>
      </c>
      <c r="V89" s="6">
        <v>0</v>
      </c>
      <c r="W89" s="6">
        <v>1</v>
      </c>
      <c r="X89" s="6">
        <v>1</v>
      </c>
      <c r="Y89" s="6">
        <v>10</v>
      </c>
      <c r="Z89" s="38">
        <v>99</v>
      </c>
      <c r="AA89" s="6">
        <v>2</v>
      </c>
      <c r="AB89" s="6">
        <v>2</v>
      </c>
      <c r="AC89" s="6" t="s">
        <v>878</v>
      </c>
    </row>
    <row r="90" spans="1:30" ht="18">
      <c r="A90" s="10">
        <f t="shared" si="0"/>
        <v>41</v>
      </c>
      <c r="B90" s="6">
        <v>32</v>
      </c>
      <c r="C90" s="6">
        <v>1</v>
      </c>
      <c r="D90" s="157">
        <v>15</v>
      </c>
      <c r="E90" s="6">
        <v>4</v>
      </c>
      <c r="G90" s="6">
        <v>2</v>
      </c>
      <c r="H90" s="6">
        <v>2</v>
      </c>
      <c r="I90" s="6">
        <v>3</v>
      </c>
      <c r="J90" s="38" t="s">
        <v>85</v>
      </c>
      <c r="K90" s="6">
        <v>1</v>
      </c>
      <c r="L90" s="6">
        <v>2</v>
      </c>
      <c r="M90" s="6">
        <v>1</v>
      </c>
      <c r="N90" s="6">
        <v>1</v>
      </c>
      <c r="O90" s="38">
        <v>4</v>
      </c>
      <c r="P90" s="38">
        <v>0</v>
      </c>
      <c r="Q90" s="38">
        <v>2</v>
      </c>
      <c r="T90" s="6">
        <v>2</v>
      </c>
      <c r="U90" s="38">
        <v>1</v>
      </c>
      <c r="V90" s="6">
        <v>3</v>
      </c>
      <c r="W90" s="6">
        <v>1</v>
      </c>
      <c r="X90" s="6">
        <v>1</v>
      </c>
      <c r="Y90" s="6">
        <v>6</v>
      </c>
      <c r="AA90" s="6">
        <v>2</v>
      </c>
      <c r="AB90" s="6">
        <v>2</v>
      </c>
    </row>
    <row r="91" spans="1:30" ht="18">
      <c r="A91" s="10">
        <f t="shared" si="0"/>
        <v>58</v>
      </c>
      <c r="B91" s="6">
        <v>45</v>
      </c>
      <c r="C91" s="6">
        <v>1</v>
      </c>
      <c r="D91" s="157">
        <v>15</v>
      </c>
      <c r="E91" s="6">
        <v>11</v>
      </c>
      <c r="G91" s="6">
        <v>2</v>
      </c>
      <c r="H91" s="6">
        <v>2</v>
      </c>
      <c r="I91" s="6">
        <v>1</v>
      </c>
      <c r="J91" s="38" t="s">
        <v>324</v>
      </c>
      <c r="K91" s="6">
        <v>1</v>
      </c>
      <c r="L91" s="6">
        <v>2</v>
      </c>
      <c r="M91" s="6">
        <v>2</v>
      </c>
      <c r="N91" s="6" t="s">
        <v>72</v>
      </c>
      <c r="O91" s="38">
        <v>9</v>
      </c>
      <c r="P91" s="38" t="s">
        <v>95</v>
      </c>
      <c r="Q91" s="38">
        <v>1</v>
      </c>
      <c r="R91" s="6">
        <v>1</v>
      </c>
      <c r="S91" s="6">
        <v>7</v>
      </c>
      <c r="T91" s="6">
        <v>1</v>
      </c>
      <c r="U91" s="38">
        <v>4</v>
      </c>
      <c r="V91" s="6">
        <v>1</v>
      </c>
      <c r="W91" s="6">
        <v>1</v>
      </c>
      <c r="X91" s="6">
        <v>2</v>
      </c>
      <c r="Y91" s="6">
        <v>7</v>
      </c>
      <c r="Z91" s="38" t="s">
        <v>163</v>
      </c>
      <c r="AA91" s="6">
        <v>2</v>
      </c>
      <c r="AB91" s="6">
        <v>2</v>
      </c>
      <c r="AD91" s="6" t="s">
        <v>909</v>
      </c>
    </row>
    <row r="92" spans="1:30" ht="18">
      <c r="A92" s="10">
        <f t="shared" si="0"/>
        <v>53</v>
      </c>
      <c r="B92" s="6">
        <v>41</v>
      </c>
      <c r="C92" s="6">
        <v>0</v>
      </c>
      <c r="D92" s="157">
        <v>4</v>
      </c>
      <c r="E92" s="6">
        <v>215</v>
      </c>
      <c r="F92" s="6">
        <v>15</v>
      </c>
      <c r="G92" s="6">
        <v>2</v>
      </c>
      <c r="H92" s="6">
        <v>2</v>
      </c>
      <c r="I92" s="6">
        <v>2</v>
      </c>
      <c r="J92" s="38" t="s">
        <v>597</v>
      </c>
      <c r="K92" s="6">
        <v>2</v>
      </c>
      <c r="L92" s="6">
        <v>2</v>
      </c>
      <c r="M92" s="6">
        <v>1</v>
      </c>
      <c r="N92" s="6" t="s">
        <v>72</v>
      </c>
      <c r="O92" s="38" t="s">
        <v>379</v>
      </c>
      <c r="P92" s="38" t="s">
        <v>675</v>
      </c>
    </row>
    <row r="93" spans="1:30" ht="18">
      <c r="A93" s="10">
        <f t="shared" si="0"/>
        <v>70</v>
      </c>
      <c r="B93" s="6">
        <v>54</v>
      </c>
      <c r="C93" s="6">
        <v>3</v>
      </c>
      <c r="D93" s="157">
        <v>5</v>
      </c>
      <c r="E93" s="6">
        <v>4</v>
      </c>
      <c r="F93" s="6">
        <v>2</v>
      </c>
      <c r="G93" s="6">
        <v>1</v>
      </c>
      <c r="H93" s="6">
        <v>1</v>
      </c>
      <c r="I93" s="6">
        <v>1</v>
      </c>
      <c r="J93" s="38" t="s">
        <v>92</v>
      </c>
      <c r="K93" s="6">
        <v>2</v>
      </c>
      <c r="L93" s="6">
        <v>1</v>
      </c>
      <c r="M93" s="6">
        <v>1</v>
      </c>
      <c r="N93" s="6" t="s">
        <v>95</v>
      </c>
      <c r="O93" s="38" t="s">
        <v>723</v>
      </c>
      <c r="P93" s="38">
        <v>1</v>
      </c>
      <c r="Q93" s="38">
        <v>1</v>
      </c>
      <c r="R93" s="6">
        <v>1</v>
      </c>
      <c r="S93" s="6">
        <v>8</v>
      </c>
      <c r="T93" s="6">
        <v>1</v>
      </c>
      <c r="U93" s="38">
        <v>4</v>
      </c>
      <c r="V93" s="6">
        <v>2</v>
      </c>
      <c r="W93" s="6">
        <v>1</v>
      </c>
      <c r="X93" s="6">
        <v>2</v>
      </c>
      <c r="Y93" s="6">
        <v>7</v>
      </c>
      <c r="Z93" s="38">
        <v>1</v>
      </c>
      <c r="AA93" s="6">
        <v>1</v>
      </c>
      <c r="AB93" s="6">
        <v>1</v>
      </c>
      <c r="AD93" s="6" t="s">
        <v>927</v>
      </c>
    </row>
    <row r="94" spans="1:30" ht="18">
      <c r="A94" s="10">
        <f t="shared" si="0"/>
        <v>56</v>
      </c>
      <c r="B94" s="6">
        <v>43</v>
      </c>
      <c r="C94" s="6">
        <v>3</v>
      </c>
      <c r="D94" s="157">
        <v>15</v>
      </c>
      <c r="E94" s="6">
        <v>11</v>
      </c>
      <c r="F94" s="6">
        <v>101</v>
      </c>
      <c r="G94" s="6">
        <v>1</v>
      </c>
      <c r="H94" s="6">
        <v>1</v>
      </c>
      <c r="I94" s="6">
        <v>1</v>
      </c>
      <c r="J94" s="38" t="s">
        <v>92</v>
      </c>
      <c r="K94" s="6">
        <v>2</v>
      </c>
      <c r="L94" s="6">
        <v>1</v>
      </c>
      <c r="M94" s="6">
        <v>1</v>
      </c>
      <c r="N94" s="6" t="s">
        <v>72</v>
      </c>
      <c r="O94" s="38" t="s">
        <v>136</v>
      </c>
      <c r="P94" s="38">
        <v>1</v>
      </c>
    </row>
    <row r="95" spans="1:30" ht="18">
      <c r="A95" s="10">
        <f t="shared" si="0"/>
        <v>68</v>
      </c>
      <c r="B95" s="6">
        <v>53</v>
      </c>
      <c r="C95" s="6">
        <v>0</v>
      </c>
      <c r="D95" s="157">
        <v>215</v>
      </c>
      <c r="E95" s="102"/>
      <c r="F95" s="6">
        <v>4</v>
      </c>
      <c r="G95" s="6">
        <v>1</v>
      </c>
      <c r="H95" s="6">
        <v>2</v>
      </c>
      <c r="I95" s="6">
        <v>2</v>
      </c>
      <c r="J95" s="38" t="s">
        <v>163</v>
      </c>
      <c r="K95" s="6">
        <v>2</v>
      </c>
      <c r="L95" s="6">
        <v>2</v>
      </c>
      <c r="M95" s="6">
        <v>1</v>
      </c>
      <c r="N95" s="6" t="s">
        <v>712</v>
      </c>
      <c r="O95" s="38">
        <v>6</v>
      </c>
      <c r="P95" s="38">
        <v>2</v>
      </c>
      <c r="Q95" s="38">
        <v>1</v>
      </c>
      <c r="R95" s="6">
        <v>1</v>
      </c>
      <c r="S95" s="6">
        <v>9.1</v>
      </c>
      <c r="T95" s="6">
        <v>2</v>
      </c>
      <c r="U95" s="38">
        <v>4</v>
      </c>
      <c r="V95" s="6">
        <v>0</v>
      </c>
      <c r="W95" s="6">
        <v>1</v>
      </c>
      <c r="X95" s="6">
        <v>0</v>
      </c>
      <c r="Y95" s="6">
        <v>5</v>
      </c>
      <c r="Z95" s="38">
        <v>1</v>
      </c>
      <c r="AA95" s="6">
        <v>2</v>
      </c>
      <c r="AB95" s="6">
        <v>1</v>
      </c>
      <c r="AC95" s="6" t="s">
        <v>940</v>
      </c>
      <c r="AD95" s="6" t="s">
        <v>941</v>
      </c>
    </row>
    <row r="96" spans="1:30" ht="18">
      <c r="A96" s="10">
        <f t="shared" si="0"/>
        <v>64</v>
      </c>
      <c r="B96" s="6">
        <v>50</v>
      </c>
      <c r="C96" s="6">
        <v>0</v>
      </c>
      <c r="D96" s="157">
        <v>215</v>
      </c>
      <c r="F96" s="6">
        <v>101</v>
      </c>
      <c r="G96" s="6">
        <v>2</v>
      </c>
      <c r="H96" s="6">
        <v>1</v>
      </c>
      <c r="I96" s="6">
        <v>3</v>
      </c>
      <c r="J96" s="38" t="s">
        <v>533</v>
      </c>
      <c r="K96" s="6">
        <v>2</v>
      </c>
      <c r="L96" s="6">
        <v>1</v>
      </c>
      <c r="M96" s="6">
        <v>1</v>
      </c>
      <c r="N96" s="6" t="s">
        <v>136</v>
      </c>
      <c r="O96" s="38" t="s">
        <v>72</v>
      </c>
      <c r="P96" s="38">
        <v>1</v>
      </c>
      <c r="Q96" s="38">
        <v>1</v>
      </c>
      <c r="R96" s="6">
        <v>1</v>
      </c>
      <c r="S96" s="6">
        <v>8.1</v>
      </c>
      <c r="T96" s="6">
        <v>2</v>
      </c>
      <c r="U96" s="38">
        <v>4</v>
      </c>
      <c r="V96" s="6">
        <v>0</v>
      </c>
      <c r="W96" s="6">
        <v>2</v>
      </c>
      <c r="X96" s="6">
        <v>2</v>
      </c>
      <c r="Y96" s="6">
        <v>3</v>
      </c>
      <c r="Z96" s="38">
        <v>1</v>
      </c>
      <c r="AA96" s="6">
        <v>1</v>
      </c>
      <c r="AB96" s="6">
        <v>2</v>
      </c>
      <c r="AC96" s="6" t="s">
        <v>951</v>
      </c>
      <c r="AD96" s="6" t="s">
        <v>952</v>
      </c>
    </row>
    <row r="97" spans="1:30" ht="18">
      <c r="A97" s="10">
        <f t="shared" si="0"/>
        <v>53</v>
      </c>
      <c r="B97" s="6">
        <v>41</v>
      </c>
      <c r="C97" s="6">
        <v>0</v>
      </c>
      <c r="D97" s="157">
        <v>16</v>
      </c>
      <c r="E97" s="6">
        <v>215</v>
      </c>
      <c r="G97" s="6">
        <v>2</v>
      </c>
      <c r="H97" s="6">
        <v>2</v>
      </c>
      <c r="I97" s="6">
        <v>1</v>
      </c>
      <c r="J97" s="38" t="s">
        <v>237</v>
      </c>
      <c r="K97" s="6">
        <v>2</v>
      </c>
      <c r="L97" s="6">
        <v>2</v>
      </c>
      <c r="M97" s="6">
        <v>3</v>
      </c>
      <c r="N97" s="6" t="s">
        <v>73</v>
      </c>
      <c r="O97" s="38" t="s">
        <v>176</v>
      </c>
      <c r="P97" s="38">
        <v>1</v>
      </c>
      <c r="Q97" s="38">
        <v>2</v>
      </c>
      <c r="R97" s="6">
        <v>1</v>
      </c>
      <c r="S97" s="6">
        <v>7.4</v>
      </c>
      <c r="T97" s="6">
        <v>1</v>
      </c>
      <c r="U97" s="38">
        <v>4</v>
      </c>
      <c r="V97" s="6">
        <v>1</v>
      </c>
      <c r="W97" s="6">
        <v>2</v>
      </c>
      <c r="X97" s="6">
        <v>1</v>
      </c>
      <c r="Y97" s="6">
        <v>6</v>
      </c>
      <c r="Z97" s="38">
        <v>2</v>
      </c>
      <c r="AA97" s="6">
        <v>2</v>
      </c>
      <c r="AB97" s="6">
        <v>1</v>
      </c>
      <c r="AC97" s="6" t="s">
        <v>965</v>
      </c>
      <c r="AD97" s="6" t="s">
        <v>966</v>
      </c>
    </row>
    <row r="98" spans="1:30" ht="18">
      <c r="A98" s="10">
        <f t="shared" si="0"/>
        <v>49</v>
      </c>
      <c r="B98" s="6">
        <v>38</v>
      </c>
      <c r="C98" s="6">
        <v>3</v>
      </c>
      <c r="D98" s="157">
        <v>101</v>
      </c>
      <c r="E98" s="6">
        <v>215</v>
      </c>
      <c r="F98" s="6">
        <v>215</v>
      </c>
      <c r="G98" s="6">
        <v>1</v>
      </c>
      <c r="H98" s="6">
        <v>2</v>
      </c>
      <c r="I98" s="6">
        <v>3</v>
      </c>
      <c r="J98" s="38" t="s">
        <v>444</v>
      </c>
      <c r="K98" s="6">
        <v>1</v>
      </c>
      <c r="L98" s="6">
        <v>2</v>
      </c>
      <c r="M98" s="6">
        <v>3</v>
      </c>
      <c r="N98" s="6">
        <v>3</v>
      </c>
      <c r="O98" s="38" t="s">
        <v>723</v>
      </c>
      <c r="P98" s="38">
        <v>0</v>
      </c>
      <c r="Q98" s="38">
        <v>2</v>
      </c>
      <c r="R98" s="6">
        <v>1</v>
      </c>
      <c r="T98" s="6">
        <v>2</v>
      </c>
      <c r="V98" s="6">
        <v>0</v>
      </c>
      <c r="W98" s="6">
        <v>1</v>
      </c>
      <c r="X98" s="6">
        <v>2</v>
      </c>
      <c r="Z98" s="38">
        <v>1</v>
      </c>
      <c r="AA98" s="6">
        <v>2</v>
      </c>
      <c r="AB98" s="6">
        <v>1</v>
      </c>
      <c r="AC98" s="6" t="s">
        <v>979</v>
      </c>
      <c r="AD98" s="6" t="s">
        <v>980</v>
      </c>
    </row>
    <row r="99" spans="1:30" ht="18">
      <c r="A99" s="10">
        <f t="shared" si="0"/>
        <v>49</v>
      </c>
      <c r="B99" s="6">
        <v>38</v>
      </c>
      <c r="C99" s="6">
        <v>0</v>
      </c>
      <c r="D99" s="157">
        <v>5</v>
      </c>
      <c r="E99" s="6">
        <v>9</v>
      </c>
      <c r="F99" s="6">
        <v>215</v>
      </c>
      <c r="G99" s="6">
        <v>1</v>
      </c>
      <c r="H99" s="6">
        <v>1</v>
      </c>
      <c r="I99" s="6">
        <v>1</v>
      </c>
      <c r="J99" s="38" t="s">
        <v>92</v>
      </c>
      <c r="K99" s="6">
        <v>2</v>
      </c>
      <c r="L99" s="6">
        <v>2</v>
      </c>
      <c r="M99" s="6">
        <v>2</v>
      </c>
      <c r="N99" s="6" t="s">
        <v>95</v>
      </c>
      <c r="O99" s="38" t="s">
        <v>188</v>
      </c>
      <c r="P99" s="38">
        <v>1</v>
      </c>
      <c r="Q99" s="38">
        <v>1</v>
      </c>
      <c r="R99" s="6">
        <v>1</v>
      </c>
      <c r="S99" s="6">
        <v>7.3</v>
      </c>
      <c r="T99" s="6">
        <v>2</v>
      </c>
      <c r="U99" s="38">
        <v>4</v>
      </c>
      <c r="V99" s="6">
        <v>4</v>
      </c>
      <c r="W99" s="6">
        <v>2</v>
      </c>
      <c r="X99" s="6">
        <v>4</v>
      </c>
      <c r="Y99" s="6">
        <v>5</v>
      </c>
      <c r="Z99" s="38">
        <v>1</v>
      </c>
      <c r="AA99" s="6">
        <v>2</v>
      </c>
      <c r="AB99" s="6">
        <v>2</v>
      </c>
    </row>
    <row r="100" spans="1:30" ht="18">
      <c r="A100" s="10">
        <f t="shared" si="0"/>
        <v>71</v>
      </c>
      <c r="B100" s="81">
        <v>55</v>
      </c>
      <c r="C100" s="6">
        <v>0</v>
      </c>
      <c r="D100" s="162">
        <v>11</v>
      </c>
      <c r="E100" s="81">
        <v>15</v>
      </c>
      <c r="F100" s="81">
        <v>2</v>
      </c>
      <c r="G100" s="81">
        <v>1</v>
      </c>
      <c r="H100" s="78"/>
      <c r="I100" s="81">
        <v>1</v>
      </c>
      <c r="J100" s="153" t="s">
        <v>163</v>
      </c>
      <c r="K100" s="81">
        <v>2</v>
      </c>
      <c r="L100" s="81">
        <v>1</v>
      </c>
      <c r="M100" s="81">
        <v>1</v>
      </c>
      <c r="N100" s="81" t="s">
        <v>93</v>
      </c>
      <c r="O100" s="153">
        <v>6</v>
      </c>
      <c r="P100" s="153">
        <v>1</v>
      </c>
      <c r="Q100" s="153">
        <v>4</v>
      </c>
      <c r="R100" s="81">
        <v>1</v>
      </c>
      <c r="S100" s="81">
        <v>7.8</v>
      </c>
      <c r="T100" s="81">
        <v>1</v>
      </c>
      <c r="U100" s="153">
        <v>4</v>
      </c>
      <c r="V100" s="81">
        <v>1</v>
      </c>
      <c r="W100" s="81">
        <v>4</v>
      </c>
      <c r="X100" s="81">
        <v>1</v>
      </c>
      <c r="Y100" s="81">
        <v>7</v>
      </c>
      <c r="Z100" s="153">
        <v>6</v>
      </c>
      <c r="AA100" s="81">
        <v>2</v>
      </c>
      <c r="AB100" s="81">
        <v>1</v>
      </c>
      <c r="AC100" s="81" t="s">
        <v>1040</v>
      </c>
      <c r="AD100" s="81" t="s">
        <v>1041</v>
      </c>
    </row>
    <row r="101" spans="1:30" ht="18">
      <c r="A101" s="10">
        <f t="shared" si="0"/>
        <v>62</v>
      </c>
      <c r="B101" s="6">
        <v>48</v>
      </c>
      <c r="C101" s="6">
        <v>0</v>
      </c>
      <c r="D101" s="157">
        <v>15</v>
      </c>
      <c r="E101" s="6">
        <v>11</v>
      </c>
      <c r="F101" s="6">
        <v>101</v>
      </c>
      <c r="G101" s="6">
        <v>2</v>
      </c>
      <c r="I101" s="6">
        <v>3</v>
      </c>
      <c r="J101" s="38" t="s">
        <v>597</v>
      </c>
      <c r="K101" s="6">
        <v>2</v>
      </c>
      <c r="L101" s="6">
        <v>2</v>
      </c>
      <c r="M101" s="6">
        <v>2</v>
      </c>
      <c r="N101" s="6" t="s">
        <v>200</v>
      </c>
      <c r="O101" s="38" t="s">
        <v>176</v>
      </c>
      <c r="P101" s="38">
        <v>0</v>
      </c>
      <c r="Q101" s="38">
        <v>1</v>
      </c>
      <c r="R101" s="6">
        <v>1</v>
      </c>
      <c r="S101" s="6">
        <v>10</v>
      </c>
      <c r="T101" s="6">
        <v>2</v>
      </c>
      <c r="U101" s="38">
        <v>2</v>
      </c>
      <c r="V101" s="6">
        <v>0</v>
      </c>
      <c r="W101" s="6">
        <v>1</v>
      </c>
      <c r="X101" s="6">
        <v>1</v>
      </c>
      <c r="Y101" s="6">
        <v>5</v>
      </c>
      <c r="Z101" s="38">
        <v>99</v>
      </c>
      <c r="AA101" s="6">
        <v>2</v>
      </c>
      <c r="AB101" s="6">
        <v>1</v>
      </c>
    </row>
    <row r="102" spans="1:30" ht="18">
      <c r="A102" s="10">
        <f t="shared" si="0"/>
        <v>40</v>
      </c>
      <c r="B102" s="6">
        <v>31</v>
      </c>
      <c r="C102" s="6">
        <v>1</v>
      </c>
      <c r="D102" s="157">
        <v>4</v>
      </c>
      <c r="E102" s="6">
        <v>2</v>
      </c>
      <c r="F102" s="6">
        <v>3</v>
      </c>
      <c r="G102" s="6">
        <v>2</v>
      </c>
      <c r="H102" s="6">
        <v>2</v>
      </c>
      <c r="I102" s="6">
        <v>3</v>
      </c>
      <c r="J102" s="38" t="s">
        <v>92</v>
      </c>
      <c r="K102" s="6">
        <v>1</v>
      </c>
      <c r="L102" s="6">
        <v>2</v>
      </c>
      <c r="M102" s="6">
        <v>1</v>
      </c>
      <c r="N102" s="6" t="s">
        <v>1069</v>
      </c>
      <c r="O102" s="38" t="s">
        <v>136</v>
      </c>
      <c r="P102" s="38">
        <v>1</v>
      </c>
      <c r="Q102" s="38">
        <v>1</v>
      </c>
      <c r="R102" s="6">
        <v>1</v>
      </c>
      <c r="S102" s="6">
        <v>7</v>
      </c>
      <c r="T102" s="6">
        <v>2</v>
      </c>
      <c r="U102" s="38">
        <v>4</v>
      </c>
      <c r="V102" s="6">
        <v>0</v>
      </c>
      <c r="W102" s="6">
        <v>0</v>
      </c>
      <c r="X102" s="6">
        <v>1</v>
      </c>
      <c r="Y102" s="6">
        <v>4</v>
      </c>
      <c r="Z102" s="38">
        <v>99</v>
      </c>
      <c r="AA102" s="6">
        <v>2</v>
      </c>
      <c r="AB102" s="6">
        <v>1</v>
      </c>
    </row>
    <row r="103" spans="1:30" ht="18">
      <c r="A103" s="10">
        <f t="shared" si="0"/>
        <v>40</v>
      </c>
      <c r="B103" s="6">
        <v>31</v>
      </c>
      <c r="C103" s="6">
        <v>0</v>
      </c>
      <c r="D103" s="157">
        <v>15</v>
      </c>
      <c r="E103" s="6">
        <v>215</v>
      </c>
      <c r="F103" s="6">
        <v>1</v>
      </c>
      <c r="G103" s="6">
        <v>2</v>
      </c>
      <c r="H103" s="6">
        <v>2</v>
      </c>
      <c r="I103" s="6">
        <v>1</v>
      </c>
      <c r="J103" s="38" t="s">
        <v>163</v>
      </c>
      <c r="K103" s="6">
        <v>2</v>
      </c>
      <c r="L103" s="6">
        <v>1</v>
      </c>
      <c r="M103" s="6">
        <v>1</v>
      </c>
      <c r="N103" s="6" t="s">
        <v>72</v>
      </c>
      <c r="O103" s="38" t="s">
        <v>136</v>
      </c>
      <c r="P103" s="38">
        <v>0</v>
      </c>
      <c r="Q103" s="38">
        <v>1</v>
      </c>
      <c r="R103" s="6">
        <v>1</v>
      </c>
      <c r="S103" s="6">
        <v>7</v>
      </c>
      <c r="T103" s="6">
        <v>2</v>
      </c>
      <c r="U103" s="38">
        <v>4</v>
      </c>
      <c r="V103" s="6">
        <v>0</v>
      </c>
      <c r="W103" s="6">
        <v>1</v>
      </c>
      <c r="X103" s="6">
        <v>0</v>
      </c>
      <c r="Y103" s="6">
        <v>4</v>
      </c>
      <c r="Z103" s="38" t="s">
        <v>95</v>
      </c>
      <c r="AA103" s="6">
        <v>2</v>
      </c>
      <c r="AB103" s="6">
        <v>1</v>
      </c>
      <c r="AD103" s="6" t="s">
        <v>1091</v>
      </c>
    </row>
    <row r="104" spans="1:30" ht="18">
      <c r="A104" s="10">
        <f t="shared" si="0"/>
        <v>45</v>
      </c>
      <c r="B104" s="6">
        <v>35</v>
      </c>
      <c r="C104" s="6">
        <v>0</v>
      </c>
      <c r="D104" s="157">
        <v>5</v>
      </c>
      <c r="E104" s="6">
        <v>215</v>
      </c>
      <c r="G104" s="6">
        <v>1</v>
      </c>
      <c r="H104" s="6">
        <v>1</v>
      </c>
      <c r="I104" s="6">
        <v>1</v>
      </c>
      <c r="J104" s="38" t="s">
        <v>1096</v>
      </c>
      <c r="K104" s="6">
        <v>1</v>
      </c>
      <c r="L104" s="6">
        <v>2</v>
      </c>
      <c r="M104" s="6">
        <v>1</v>
      </c>
      <c r="N104" s="6" t="s">
        <v>86</v>
      </c>
      <c r="O104" s="38">
        <v>6</v>
      </c>
      <c r="P104" s="38">
        <v>2</v>
      </c>
      <c r="R104" s="6">
        <v>1</v>
      </c>
      <c r="T104" s="6">
        <v>2</v>
      </c>
      <c r="U104" s="38">
        <v>1</v>
      </c>
      <c r="V104" s="6">
        <v>0</v>
      </c>
      <c r="W104" s="6">
        <v>1</v>
      </c>
      <c r="X104" s="6">
        <v>1</v>
      </c>
      <c r="Y104" s="6">
        <v>4</v>
      </c>
      <c r="Z104" s="38">
        <v>1</v>
      </c>
      <c r="AA104" s="6">
        <v>1</v>
      </c>
      <c r="AB104" s="6">
        <v>2</v>
      </c>
      <c r="AD104" s="6" t="s">
        <v>1100</v>
      </c>
    </row>
    <row r="105" spans="1:30" ht="18">
      <c r="A105" s="10">
        <f t="shared" si="0"/>
        <v>54</v>
      </c>
      <c r="B105" s="6">
        <v>42</v>
      </c>
      <c r="C105" s="6">
        <v>2</v>
      </c>
      <c r="D105" s="157">
        <v>1</v>
      </c>
      <c r="E105" s="6">
        <v>2</v>
      </c>
      <c r="F105" s="6">
        <v>4</v>
      </c>
      <c r="G105" s="6">
        <v>2</v>
      </c>
      <c r="H105" s="6">
        <v>1</v>
      </c>
      <c r="I105" s="6">
        <v>2</v>
      </c>
      <c r="J105" s="38" t="s">
        <v>239</v>
      </c>
      <c r="K105" s="6">
        <v>1</v>
      </c>
      <c r="L105" s="6">
        <v>2</v>
      </c>
      <c r="M105" s="6">
        <v>1</v>
      </c>
      <c r="N105" s="6" t="s">
        <v>73</v>
      </c>
      <c r="O105" s="38" t="s">
        <v>723</v>
      </c>
      <c r="P105" s="38">
        <v>1</v>
      </c>
      <c r="Q105" s="38">
        <v>1</v>
      </c>
      <c r="R105" s="6">
        <v>1</v>
      </c>
      <c r="S105" s="6">
        <v>7.4</v>
      </c>
      <c r="T105" s="6">
        <v>2</v>
      </c>
      <c r="U105" s="38">
        <v>99</v>
      </c>
      <c r="V105" s="6">
        <v>0</v>
      </c>
      <c r="W105" s="6">
        <v>2</v>
      </c>
      <c r="X105" s="6">
        <v>2</v>
      </c>
      <c r="Y105" s="6">
        <v>2</v>
      </c>
      <c r="Z105" s="38">
        <v>1</v>
      </c>
      <c r="AA105" s="6">
        <v>2</v>
      </c>
      <c r="AB105" s="6">
        <v>2</v>
      </c>
      <c r="AD105" s="6" t="s">
        <v>1110</v>
      </c>
    </row>
    <row r="106" spans="1:30" ht="18">
      <c r="A106" s="10">
        <f t="shared" si="0"/>
        <v>61</v>
      </c>
      <c r="B106" s="6">
        <v>47</v>
      </c>
      <c r="C106" s="6">
        <v>0</v>
      </c>
      <c r="D106" s="157">
        <v>215</v>
      </c>
      <c r="E106" s="6">
        <v>15</v>
      </c>
      <c r="G106" s="6">
        <v>1</v>
      </c>
      <c r="H106" s="6">
        <v>1</v>
      </c>
      <c r="I106" s="6">
        <v>1</v>
      </c>
      <c r="J106" s="38" t="s">
        <v>92</v>
      </c>
      <c r="K106" s="6">
        <v>1</v>
      </c>
      <c r="L106" s="6">
        <v>2</v>
      </c>
      <c r="M106" s="6">
        <v>1</v>
      </c>
      <c r="N106" s="6" t="s">
        <v>72</v>
      </c>
      <c r="O106" s="38" t="s">
        <v>831</v>
      </c>
      <c r="P106" s="38">
        <v>1</v>
      </c>
      <c r="Q106" s="38">
        <v>1</v>
      </c>
      <c r="S106" s="6">
        <v>6.6</v>
      </c>
      <c r="T106" s="6">
        <v>1</v>
      </c>
      <c r="U106" s="38">
        <v>4</v>
      </c>
      <c r="V106" s="6">
        <v>1</v>
      </c>
      <c r="W106" s="6">
        <v>4</v>
      </c>
      <c r="X106" s="6">
        <v>1</v>
      </c>
      <c r="Y106" s="6">
        <v>9</v>
      </c>
      <c r="Z106" s="38">
        <v>1</v>
      </c>
      <c r="AA106" s="6">
        <v>2</v>
      </c>
      <c r="AB106" s="6">
        <v>1</v>
      </c>
      <c r="AD106" s="6" t="s">
        <v>1117</v>
      </c>
    </row>
    <row r="107" spans="1:30" ht="18">
      <c r="A107" s="10">
        <f t="shared" si="0"/>
        <v>70</v>
      </c>
      <c r="B107" s="6">
        <v>54</v>
      </c>
      <c r="C107" s="6">
        <v>2</v>
      </c>
      <c r="D107" s="157">
        <v>1</v>
      </c>
      <c r="E107" s="6">
        <v>51</v>
      </c>
      <c r="F107" s="6">
        <v>4</v>
      </c>
      <c r="G107" s="6">
        <v>2</v>
      </c>
      <c r="H107" s="6">
        <v>2</v>
      </c>
      <c r="I107" s="6">
        <v>1</v>
      </c>
      <c r="J107" s="38" t="s">
        <v>85</v>
      </c>
      <c r="K107" s="6">
        <v>1</v>
      </c>
      <c r="L107" s="6">
        <v>2</v>
      </c>
      <c r="M107" s="6">
        <v>1</v>
      </c>
      <c r="N107" s="6" t="s">
        <v>95</v>
      </c>
      <c r="O107" s="38" t="s">
        <v>94</v>
      </c>
      <c r="P107" s="38" t="s">
        <v>1130</v>
      </c>
      <c r="Q107" s="38">
        <v>1</v>
      </c>
      <c r="R107" s="6">
        <v>1</v>
      </c>
      <c r="S107" s="6">
        <v>9.1999999999999993</v>
      </c>
      <c r="T107" s="6">
        <v>2</v>
      </c>
      <c r="U107" s="38" t="s">
        <v>200</v>
      </c>
      <c r="V107" s="6">
        <v>1</v>
      </c>
      <c r="W107" s="6">
        <v>1</v>
      </c>
      <c r="X107" s="6">
        <v>1</v>
      </c>
      <c r="Y107" s="6">
        <v>6</v>
      </c>
      <c r="Z107" s="38">
        <v>1</v>
      </c>
      <c r="AA107" s="6">
        <v>2</v>
      </c>
      <c r="AB107" s="6">
        <v>1</v>
      </c>
      <c r="AD107" s="6" t="s">
        <v>1134</v>
      </c>
    </row>
    <row r="108" spans="1:30" ht="18">
      <c r="A108" s="10">
        <f t="shared" si="0"/>
        <v>72</v>
      </c>
      <c r="B108" s="6">
        <v>56</v>
      </c>
      <c r="C108" s="6">
        <v>7</v>
      </c>
      <c r="D108" s="157">
        <v>15</v>
      </c>
      <c r="E108" s="6">
        <v>11</v>
      </c>
      <c r="F108" s="6">
        <v>215</v>
      </c>
      <c r="G108" s="6">
        <v>2</v>
      </c>
      <c r="H108" s="6">
        <v>1</v>
      </c>
      <c r="I108" s="6">
        <v>2</v>
      </c>
      <c r="J108" s="38" t="s">
        <v>92</v>
      </c>
      <c r="K108" s="6">
        <v>2</v>
      </c>
      <c r="L108" s="6">
        <v>1</v>
      </c>
      <c r="M108" s="6">
        <v>2</v>
      </c>
      <c r="N108" s="6" t="s">
        <v>73</v>
      </c>
      <c r="O108" s="38" t="s">
        <v>588</v>
      </c>
      <c r="P108" s="38">
        <v>1</v>
      </c>
      <c r="Q108" s="38">
        <v>4</v>
      </c>
      <c r="R108" s="6">
        <v>1</v>
      </c>
      <c r="S108" s="6">
        <v>9</v>
      </c>
      <c r="T108" s="6">
        <v>1</v>
      </c>
      <c r="U108" s="38">
        <v>4</v>
      </c>
      <c r="V108" s="6">
        <v>1</v>
      </c>
      <c r="W108" s="6">
        <v>2</v>
      </c>
      <c r="X108" s="6">
        <v>3</v>
      </c>
      <c r="Y108" s="6">
        <v>6</v>
      </c>
      <c r="Z108" s="38">
        <v>3</v>
      </c>
      <c r="AA108" s="6">
        <v>1</v>
      </c>
      <c r="AB108" s="6">
        <v>1</v>
      </c>
      <c r="AC108" s="6" t="s">
        <v>1148</v>
      </c>
      <c r="AD108" s="6" t="s">
        <v>1151</v>
      </c>
    </row>
    <row r="109" spans="1:30" ht="18">
      <c r="A109" s="10">
        <f t="shared" si="0"/>
        <v>58</v>
      </c>
      <c r="B109" s="6">
        <v>45</v>
      </c>
      <c r="C109" s="6">
        <v>0</v>
      </c>
      <c r="D109" s="157">
        <v>215</v>
      </c>
      <c r="E109" s="6">
        <v>15</v>
      </c>
      <c r="F109" s="6">
        <v>11</v>
      </c>
      <c r="G109" s="6">
        <v>1</v>
      </c>
      <c r="H109" s="6">
        <v>1</v>
      </c>
      <c r="I109" s="6">
        <v>1</v>
      </c>
      <c r="J109" s="38" t="s">
        <v>85</v>
      </c>
      <c r="K109" s="6">
        <v>1</v>
      </c>
      <c r="L109" s="6">
        <v>1</v>
      </c>
      <c r="M109" s="6">
        <v>1</v>
      </c>
      <c r="N109" s="6" t="s">
        <v>176</v>
      </c>
      <c r="O109" s="38">
        <v>9</v>
      </c>
      <c r="P109" s="38">
        <v>0</v>
      </c>
      <c r="Q109" s="38">
        <v>1</v>
      </c>
      <c r="R109" s="6">
        <v>1</v>
      </c>
      <c r="S109" s="6">
        <v>9.3000000000000007</v>
      </c>
      <c r="T109" s="6">
        <v>1</v>
      </c>
      <c r="U109" s="38">
        <v>4</v>
      </c>
      <c r="V109" s="6">
        <v>1</v>
      </c>
      <c r="W109" s="6">
        <v>1</v>
      </c>
      <c r="X109" s="6">
        <v>2</v>
      </c>
      <c r="Y109" s="6">
        <v>5</v>
      </c>
      <c r="Z109" s="38">
        <v>2</v>
      </c>
      <c r="AA109" s="6">
        <v>2</v>
      </c>
      <c r="AB109" s="6">
        <v>2</v>
      </c>
      <c r="AC109" s="6" t="s">
        <v>1162</v>
      </c>
      <c r="AD109" s="6" t="s">
        <v>1163</v>
      </c>
    </row>
    <row r="110" spans="1:30" ht="18">
      <c r="A110" s="10">
        <f t="shared" si="0"/>
        <v>40</v>
      </c>
      <c r="B110" s="6">
        <v>31</v>
      </c>
      <c r="C110" s="6">
        <v>0</v>
      </c>
      <c r="D110" s="157">
        <v>1</v>
      </c>
      <c r="E110" s="6">
        <v>4</v>
      </c>
      <c r="F110" s="6">
        <v>215</v>
      </c>
      <c r="G110" s="6">
        <v>2</v>
      </c>
      <c r="H110" s="6">
        <v>1</v>
      </c>
      <c r="I110" s="6">
        <v>1</v>
      </c>
      <c r="J110" s="38" t="s">
        <v>237</v>
      </c>
      <c r="K110" s="6">
        <v>2</v>
      </c>
      <c r="L110" s="6">
        <v>2</v>
      </c>
      <c r="M110" s="6">
        <v>1</v>
      </c>
      <c r="N110" s="6" t="s">
        <v>86</v>
      </c>
      <c r="O110" s="38" t="s">
        <v>72</v>
      </c>
      <c r="P110" s="38">
        <v>0</v>
      </c>
      <c r="Q110" s="38">
        <v>1</v>
      </c>
      <c r="R110" s="6">
        <v>1</v>
      </c>
      <c r="S110" s="6">
        <v>7</v>
      </c>
      <c r="T110" s="6">
        <v>2</v>
      </c>
      <c r="U110" s="38">
        <v>4</v>
      </c>
      <c r="V110" s="6">
        <v>1</v>
      </c>
      <c r="W110" s="6">
        <v>3</v>
      </c>
      <c r="X110" s="6">
        <v>0</v>
      </c>
      <c r="Y110" s="6">
        <v>5</v>
      </c>
      <c r="Z110" s="38">
        <v>1</v>
      </c>
      <c r="AA110" s="6">
        <v>2</v>
      </c>
      <c r="AB110" s="6">
        <v>2</v>
      </c>
      <c r="AD110" s="6" t="s">
        <v>1174</v>
      </c>
    </row>
    <row r="111" spans="1:30" ht="18">
      <c r="A111" s="10">
        <f t="shared" si="0"/>
        <v>48</v>
      </c>
      <c r="B111" s="6">
        <v>37</v>
      </c>
      <c r="C111" s="6">
        <v>2</v>
      </c>
      <c r="D111" s="157">
        <v>3</v>
      </c>
      <c r="E111" s="6">
        <v>1</v>
      </c>
      <c r="F111" s="6">
        <v>101</v>
      </c>
      <c r="G111" s="6">
        <v>1</v>
      </c>
      <c r="H111" s="6">
        <v>1</v>
      </c>
      <c r="I111" s="6">
        <v>3</v>
      </c>
      <c r="J111" s="38" t="s">
        <v>85</v>
      </c>
      <c r="K111" s="6">
        <v>1</v>
      </c>
      <c r="L111" s="6">
        <v>2</v>
      </c>
      <c r="M111" s="6">
        <v>1</v>
      </c>
      <c r="N111" s="6" t="s">
        <v>95</v>
      </c>
      <c r="O111" s="38" t="s">
        <v>136</v>
      </c>
      <c r="P111" s="38">
        <v>1</v>
      </c>
      <c r="Q111" s="38">
        <v>1</v>
      </c>
      <c r="R111" s="6">
        <v>1</v>
      </c>
      <c r="S111" s="6">
        <v>7</v>
      </c>
      <c r="T111" s="6">
        <v>2</v>
      </c>
      <c r="U111" s="38">
        <v>4</v>
      </c>
      <c r="V111" s="6">
        <v>0</v>
      </c>
      <c r="W111" s="6">
        <v>0</v>
      </c>
      <c r="X111" s="6">
        <v>1</v>
      </c>
      <c r="Y111" s="6">
        <v>2</v>
      </c>
      <c r="Z111" s="38">
        <v>1</v>
      </c>
      <c r="AA111" s="6">
        <v>1</v>
      </c>
      <c r="AB111" s="6">
        <v>1</v>
      </c>
      <c r="AD111" s="6" t="s">
        <v>1187</v>
      </c>
    </row>
    <row r="112" spans="1:30" ht="18">
      <c r="A112" s="10">
        <f t="shared" si="0"/>
        <v>53</v>
      </c>
      <c r="B112" s="6">
        <v>41</v>
      </c>
      <c r="C112" s="6">
        <v>1</v>
      </c>
      <c r="D112" s="157">
        <v>215</v>
      </c>
      <c r="E112" s="6">
        <v>101</v>
      </c>
      <c r="F112" s="6">
        <v>1</v>
      </c>
      <c r="G112" s="6">
        <v>2</v>
      </c>
      <c r="H112" s="6">
        <v>1</v>
      </c>
      <c r="I112" s="6">
        <v>1</v>
      </c>
      <c r="J112" s="38" t="s">
        <v>533</v>
      </c>
      <c r="K112" s="6">
        <v>2</v>
      </c>
      <c r="L112" s="6">
        <v>1</v>
      </c>
      <c r="M112" s="6">
        <v>1</v>
      </c>
      <c r="N112" s="6" t="s">
        <v>333</v>
      </c>
      <c r="O112" s="38">
        <v>6</v>
      </c>
      <c r="P112" s="38" t="s">
        <v>95</v>
      </c>
      <c r="Q112" s="38">
        <v>1</v>
      </c>
      <c r="R112" s="6">
        <v>1</v>
      </c>
      <c r="S112" s="6">
        <v>8</v>
      </c>
      <c r="T112" s="6">
        <v>2</v>
      </c>
      <c r="U112" s="38">
        <v>4</v>
      </c>
      <c r="W112" s="6">
        <v>1</v>
      </c>
      <c r="X112" s="6">
        <v>1</v>
      </c>
      <c r="Y112" s="6">
        <v>6</v>
      </c>
      <c r="Z112" s="38" t="s">
        <v>256</v>
      </c>
      <c r="AA112" s="6">
        <v>2</v>
      </c>
      <c r="AB112" s="6">
        <v>1</v>
      </c>
      <c r="AC112" s="6" t="s">
        <v>1198</v>
      </c>
      <c r="AD112" s="6" t="s">
        <v>1199</v>
      </c>
    </row>
    <row r="113" spans="1:30" ht="18">
      <c r="A113" s="10">
        <f t="shared" si="0"/>
        <v>49</v>
      </c>
      <c r="B113" s="6">
        <v>38</v>
      </c>
      <c r="C113" s="6">
        <v>1</v>
      </c>
      <c r="D113" s="157">
        <v>215</v>
      </c>
      <c r="E113" s="6">
        <v>15</v>
      </c>
      <c r="F113" s="6">
        <v>42</v>
      </c>
      <c r="G113" s="6">
        <v>2</v>
      </c>
      <c r="H113" s="6">
        <v>1</v>
      </c>
      <c r="I113" s="6">
        <v>1</v>
      </c>
      <c r="J113" s="38" t="s">
        <v>163</v>
      </c>
      <c r="K113" s="6">
        <v>1</v>
      </c>
      <c r="L113" s="6">
        <v>2</v>
      </c>
      <c r="M113" s="6">
        <v>1</v>
      </c>
      <c r="N113" s="6" t="s">
        <v>72</v>
      </c>
      <c r="O113" s="38" t="s">
        <v>176</v>
      </c>
      <c r="P113" s="38">
        <v>1</v>
      </c>
      <c r="Q113" s="38">
        <v>1</v>
      </c>
      <c r="R113" s="6">
        <v>1</v>
      </c>
      <c r="S113" s="6">
        <v>8.5</v>
      </c>
      <c r="T113" s="6">
        <v>2</v>
      </c>
      <c r="U113" s="38">
        <v>4</v>
      </c>
      <c r="V113" s="6">
        <v>1</v>
      </c>
      <c r="W113" s="6">
        <v>1</v>
      </c>
      <c r="X113" s="6">
        <v>1</v>
      </c>
      <c r="Y113" s="6">
        <v>5</v>
      </c>
      <c r="Z113" s="38">
        <v>2</v>
      </c>
      <c r="AA113" s="6">
        <v>1</v>
      </c>
      <c r="AB113" s="6">
        <v>1</v>
      </c>
    </row>
    <row r="114" spans="1:30" ht="18">
      <c r="A114" s="10">
        <f t="shared" si="0"/>
        <v>43</v>
      </c>
      <c r="B114" s="6">
        <v>33</v>
      </c>
      <c r="C114" s="6">
        <v>0</v>
      </c>
      <c r="D114" s="157">
        <v>4</v>
      </c>
      <c r="E114" s="6">
        <v>4</v>
      </c>
      <c r="F114" s="6">
        <v>2</v>
      </c>
      <c r="G114" s="6">
        <v>1</v>
      </c>
      <c r="H114" s="6">
        <v>1</v>
      </c>
      <c r="I114" s="6">
        <v>3</v>
      </c>
      <c r="J114" s="38" t="s">
        <v>1210</v>
      </c>
      <c r="K114" s="6">
        <v>2</v>
      </c>
      <c r="L114" s="6">
        <v>2</v>
      </c>
      <c r="M114" s="6">
        <v>2</v>
      </c>
      <c r="N114" s="6">
        <v>99</v>
      </c>
      <c r="O114" s="38">
        <v>6</v>
      </c>
      <c r="P114" s="38">
        <v>2</v>
      </c>
      <c r="Q114" s="38">
        <v>1</v>
      </c>
      <c r="R114" s="6">
        <v>1</v>
      </c>
      <c r="T114" s="6">
        <v>2</v>
      </c>
      <c r="U114" s="38">
        <v>4</v>
      </c>
      <c r="X114" s="6">
        <v>3</v>
      </c>
      <c r="Y114" s="6">
        <v>99</v>
      </c>
      <c r="Z114" s="38">
        <v>1</v>
      </c>
      <c r="AA114" s="6">
        <v>2</v>
      </c>
      <c r="AB114" s="6">
        <v>1</v>
      </c>
      <c r="AD114" s="6" t="s">
        <v>1213</v>
      </c>
    </row>
    <row r="115" spans="1:30" ht="18">
      <c r="A115" s="10">
        <f t="shared" si="0"/>
        <v>63</v>
      </c>
      <c r="B115" s="6">
        <v>49</v>
      </c>
      <c r="C115" s="6">
        <v>1</v>
      </c>
      <c r="D115" s="157">
        <v>215</v>
      </c>
      <c r="E115" s="6">
        <v>4</v>
      </c>
      <c r="F115" s="6">
        <v>1</v>
      </c>
      <c r="G115" s="6">
        <v>2</v>
      </c>
      <c r="I115" s="6">
        <v>2</v>
      </c>
      <c r="J115" s="38" t="s">
        <v>663</v>
      </c>
      <c r="K115" s="6">
        <v>2</v>
      </c>
      <c r="L115" s="6">
        <v>2</v>
      </c>
      <c r="M115" s="6">
        <v>1</v>
      </c>
      <c r="N115" s="6" t="s">
        <v>72</v>
      </c>
      <c r="O115" s="38" t="s">
        <v>136</v>
      </c>
      <c r="P115" s="38">
        <v>1</v>
      </c>
      <c r="Q115" s="38">
        <v>1</v>
      </c>
      <c r="R115" s="6">
        <v>1</v>
      </c>
      <c r="S115" s="6">
        <v>9.4</v>
      </c>
      <c r="T115" s="6">
        <v>2</v>
      </c>
      <c r="U115" s="38">
        <v>4</v>
      </c>
      <c r="V115" s="6">
        <v>2</v>
      </c>
      <c r="W115" s="6">
        <v>2</v>
      </c>
      <c r="X115" s="6">
        <v>3</v>
      </c>
      <c r="Y115" s="6">
        <v>7</v>
      </c>
      <c r="Z115" s="38">
        <v>1</v>
      </c>
      <c r="AA115" s="6">
        <v>2</v>
      </c>
      <c r="AB115" s="6">
        <v>1</v>
      </c>
      <c r="AD115" s="6" t="s">
        <v>1220</v>
      </c>
    </row>
    <row r="116" spans="1:30" ht="18">
      <c r="A116" s="10">
        <f t="shared" si="0"/>
        <v>44</v>
      </c>
      <c r="B116" s="6">
        <v>34</v>
      </c>
      <c r="C116" s="6">
        <v>3</v>
      </c>
      <c r="D116" s="157">
        <v>4</v>
      </c>
      <c r="E116" s="6">
        <v>5</v>
      </c>
      <c r="F116" s="6">
        <v>2</v>
      </c>
      <c r="G116" s="6">
        <v>2</v>
      </c>
      <c r="H116" s="6">
        <v>1</v>
      </c>
      <c r="I116" s="6">
        <v>3</v>
      </c>
      <c r="J116" s="38" t="s">
        <v>92</v>
      </c>
      <c r="K116" s="6">
        <v>2</v>
      </c>
      <c r="L116" s="6">
        <v>1</v>
      </c>
      <c r="M116" s="6">
        <v>1</v>
      </c>
      <c r="N116" s="6" t="s">
        <v>76</v>
      </c>
      <c r="O116" s="38">
        <v>6</v>
      </c>
      <c r="P116" s="38">
        <v>0</v>
      </c>
      <c r="Q116" s="38">
        <v>2</v>
      </c>
      <c r="R116" s="6">
        <v>1</v>
      </c>
      <c r="S116" s="6">
        <v>9</v>
      </c>
      <c r="T116" s="6">
        <v>1</v>
      </c>
      <c r="U116" s="38">
        <v>4</v>
      </c>
      <c r="V116" s="6">
        <v>2</v>
      </c>
      <c r="W116" s="6">
        <v>2</v>
      </c>
      <c r="X116" s="6">
        <v>2</v>
      </c>
      <c r="Y116" s="6">
        <v>7</v>
      </c>
      <c r="Z116" s="38">
        <v>1</v>
      </c>
      <c r="AA116" s="6">
        <v>2</v>
      </c>
      <c r="AB116" s="6">
        <v>2</v>
      </c>
    </row>
    <row r="117" spans="1:30" ht="18">
      <c r="A117" s="10">
        <f t="shared" si="0"/>
        <v>56</v>
      </c>
      <c r="B117" s="6">
        <v>43</v>
      </c>
      <c r="C117" s="6">
        <v>1</v>
      </c>
      <c r="D117" s="157">
        <v>15</v>
      </c>
      <c r="E117" s="6">
        <v>11</v>
      </c>
      <c r="F117" s="6">
        <v>101</v>
      </c>
      <c r="G117" s="6">
        <v>1</v>
      </c>
      <c r="H117" s="6">
        <v>1</v>
      </c>
      <c r="I117" s="6">
        <v>1</v>
      </c>
      <c r="J117" s="38" t="s">
        <v>92</v>
      </c>
      <c r="K117" s="6">
        <v>2</v>
      </c>
      <c r="L117" s="6">
        <v>1</v>
      </c>
      <c r="M117" s="6">
        <v>1</v>
      </c>
      <c r="N117" s="6" t="s">
        <v>239</v>
      </c>
      <c r="O117" s="38" t="s">
        <v>136</v>
      </c>
      <c r="P117" s="38">
        <v>1</v>
      </c>
      <c r="Q117" s="38">
        <v>1</v>
      </c>
      <c r="R117" s="6">
        <v>1</v>
      </c>
      <c r="T117" s="6">
        <v>2</v>
      </c>
      <c r="U117" s="38">
        <v>1</v>
      </c>
      <c r="V117" s="6">
        <v>0</v>
      </c>
      <c r="W117" s="6">
        <v>1</v>
      </c>
      <c r="X117" s="6">
        <v>2</v>
      </c>
      <c r="Y117" s="6">
        <v>9</v>
      </c>
      <c r="Z117" s="38">
        <v>1</v>
      </c>
      <c r="AA117" s="6">
        <v>2</v>
      </c>
      <c r="AB117" s="6">
        <v>1</v>
      </c>
      <c r="AC117" s="6" t="s">
        <v>1239</v>
      </c>
      <c r="AD117" s="6" t="s">
        <v>1240</v>
      </c>
    </row>
    <row r="118" spans="1:30" ht="18">
      <c r="A118" s="10">
        <f t="shared" si="0"/>
        <v>57</v>
      </c>
      <c r="B118" s="6">
        <v>44</v>
      </c>
      <c r="C118" s="6">
        <v>0</v>
      </c>
      <c r="D118" s="157">
        <v>11</v>
      </c>
      <c r="E118" s="6">
        <v>215</v>
      </c>
      <c r="G118" s="6">
        <v>2</v>
      </c>
      <c r="H118" s="6">
        <v>1</v>
      </c>
      <c r="I118" s="6">
        <v>2</v>
      </c>
      <c r="J118" s="38" t="s">
        <v>1245</v>
      </c>
      <c r="K118" s="6">
        <v>2</v>
      </c>
      <c r="L118" s="6">
        <v>2</v>
      </c>
      <c r="M118" s="6">
        <v>1</v>
      </c>
      <c r="N118" s="6" t="s">
        <v>95</v>
      </c>
      <c r="O118" s="38" t="s">
        <v>723</v>
      </c>
      <c r="P118" s="38" t="s">
        <v>1248</v>
      </c>
      <c r="Q118" s="38">
        <v>1</v>
      </c>
      <c r="R118" s="6">
        <v>1</v>
      </c>
      <c r="T118" s="6">
        <v>2</v>
      </c>
      <c r="U118" s="38" t="s">
        <v>176</v>
      </c>
      <c r="V118" s="6">
        <v>1</v>
      </c>
      <c r="W118" s="6">
        <v>1</v>
      </c>
      <c r="X118" s="6">
        <v>3</v>
      </c>
      <c r="Y118" s="6">
        <v>6</v>
      </c>
      <c r="Z118" s="38">
        <v>1</v>
      </c>
      <c r="AA118" s="6">
        <v>2</v>
      </c>
      <c r="AB118" s="6">
        <v>2</v>
      </c>
      <c r="AD118" s="6" t="s">
        <v>1256</v>
      </c>
    </row>
    <row r="119" spans="1:30" ht="18">
      <c r="A119" s="10">
        <f t="shared" si="0"/>
        <v>67</v>
      </c>
      <c r="B119" s="6">
        <v>52</v>
      </c>
      <c r="C119" s="6">
        <v>3</v>
      </c>
      <c r="D119" s="157">
        <v>11</v>
      </c>
      <c r="E119" s="6">
        <v>101</v>
      </c>
      <c r="F119" s="6">
        <v>16</v>
      </c>
      <c r="G119" s="6">
        <v>2</v>
      </c>
      <c r="H119" s="6">
        <v>1</v>
      </c>
      <c r="J119" s="38" t="s">
        <v>251</v>
      </c>
      <c r="K119" s="6">
        <v>2</v>
      </c>
      <c r="L119" s="6">
        <v>1</v>
      </c>
      <c r="M119" s="6">
        <v>1</v>
      </c>
      <c r="N119" s="6" t="s">
        <v>86</v>
      </c>
      <c r="O119" s="38">
        <v>6</v>
      </c>
      <c r="P119" s="38">
        <v>1</v>
      </c>
      <c r="Q119" s="38">
        <v>1</v>
      </c>
      <c r="R119" s="6">
        <v>1</v>
      </c>
      <c r="S119" s="6">
        <v>9.8000000000000007</v>
      </c>
      <c r="T119" s="6">
        <v>2</v>
      </c>
      <c r="U119" s="38">
        <v>4</v>
      </c>
      <c r="V119" s="6">
        <v>0</v>
      </c>
      <c r="W119" s="6">
        <v>1</v>
      </c>
      <c r="X119" s="6">
        <v>2</v>
      </c>
      <c r="Y119" s="6">
        <v>99</v>
      </c>
      <c r="Z119" s="38">
        <v>1</v>
      </c>
      <c r="AA119" s="6">
        <v>1</v>
      </c>
      <c r="AB119" s="6">
        <v>2</v>
      </c>
      <c r="AC119" s="6" t="s">
        <v>1262</v>
      </c>
      <c r="AD119" s="6" t="s">
        <v>1263</v>
      </c>
    </row>
    <row r="120" spans="1:30" ht="18">
      <c r="A120" s="10">
        <f t="shared" si="0"/>
        <v>66</v>
      </c>
      <c r="B120" s="6">
        <v>51</v>
      </c>
      <c r="C120" s="6">
        <v>1</v>
      </c>
      <c r="D120" s="157">
        <v>16</v>
      </c>
      <c r="E120" s="6">
        <v>101</v>
      </c>
      <c r="F120" s="6">
        <v>15</v>
      </c>
      <c r="G120" s="6">
        <v>2</v>
      </c>
      <c r="H120" s="6">
        <v>1</v>
      </c>
      <c r="I120" s="6">
        <v>1</v>
      </c>
      <c r="J120" s="38" t="s">
        <v>597</v>
      </c>
      <c r="K120" s="6">
        <v>2</v>
      </c>
      <c r="L120" s="6">
        <v>1</v>
      </c>
      <c r="M120" s="6">
        <v>1</v>
      </c>
      <c r="N120" s="6">
        <v>4</v>
      </c>
      <c r="O120" s="38">
        <v>6</v>
      </c>
      <c r="P120" s="38">
        <v>2</v>
      </c>
      <c r="Q120" s="38">
        <v>1</v>
      </c>
      <c r="R120" s="6">
        <v>1</v>
      </c>
      <c r="S120" s="6">
        <v>7.2</v>
      </c>
      <c r="T120" s="6">
        <v>2</v>
      </c>
      <c r="U120" s="38">
        <v>1</v>
      </c>
      <c r="W120" s="6">
        <v>1</v>
      </c>
      <c r="X120" s="6">
        <v>2</v>
      </c>
      <c r="Y120" s="6">
        <v>7</v>
      </c>
      <c r="Z120" s="38" t="s">
        <v>188</v>
      </c>
      <c r="AA120" s="6">
        <v>2</v>
      </c>
      <c r="AB120" s="6">
        <v>1</v>
      </c>
      <c r="AD120" s="6" t="s">
        <v>1274</v>
      </c>
    </row>
    <row r="121" spans="1:30" ht="18">
      <c r="A121" s="10">
        <f t="shared" si="0"/>
        <v>36</v>
      </c>
      <c r="B121" s="6">
        <v>28</v>
      </c>
      <c r="C121" s="6">
        <v>0</v>
      </c>
      <c r="D121" s="157">
        <v>15</v>
      </c>
      <c r="E121" s="6">
        <v>11</v>
      </c>
      <c r="F121" s="6">
        <v>101</v>
      </c>
      <c r="G121" s="6">
        <v>1</v>
      </c>
      <c r="H121" s="6">
        <v>1</v>
      </c>
      <c r="I121" s="6">
        <v>1</v>
      </c>
      <c r="J121" s="38" t="s">
        <v>92</v>
      </c>
      <c r="K121" s="6">
        <v>2</v>
      </c>
      <c r="L121" s="6">
        <v>1</v>
      </c>
      <c r="M121" s="6">
        <v>1</v>
      </c>
      <c r="N121" s="6" t="s">
        <v>640</v>
      </c>
      <c r="O121" s="38" t="s">
        <v>588</v>
      </c>
      <c r="P121" s="38">
        <v>1</v>
      </c>
      <c r="Q121" s="38">
        <v>1</v>
      </c>
      <c r="R121" s="6">
        <v>2</v>
      </c>
      <c r="S121" s="6">
        <v>8</v>
      </c>
      <c r="T121" s="6">
        <v>2</v>
      </c>
      <c r="U121" s="38">
        <v>4</v>
      </c>
      <c r="V121" s="6">
        <v>5</v>
      </c>
      <c r="W121" s="6">
        <v>4</v>
      </c>
      <c r="Y121" s="6">
        <v>7</v>
      </c>
      <c r="Z121" s="38" t="s">
        <v>175</v>
      </c>
      <c r="AA121" s="6">
        <v>1</v>
      </c>
      <c r="AB121" s="6">
        <v>2</v>
      </c>
      <c r="AD121" s="6" t="s">
        <v>1282</v>
      </c>
    </row>
    <row r="122" spans="1:30" ht="18">
      <c r="A122" s="10">
        <f t="shared" si="0"/>
        <v>52</v>
      </c>
      <c r="B122" s="6">
        <v>40</v>
      </c>
      <c r="C122" s="6">
        <v>0</v>
      </c>
      <c r="D122" s="157">
        <v>1</v>
      </c>
      <c r="E122" s="6">
        <v>4</v>
      </c>
      <c r="F122" s="6">
        <v>215</v>
      </c>
      <c r="G122" s="6">
        <v>1</v>
      </c>
      <c r="H122" s="6">
        <v>1</v>
      </c>
      <c r="I122" s="6">
        <v>1</v>
      </c>
      <c r="J122" s="38" t="s">
        <v>1288</v>
      </c>
      <c r="K122" s="6">
        <v>2</v>
      </c>
      <c r="L122" s="6">
        <v>2</v>
      </c>
      <c r="M122" s="6">
        <v>2</v>
      </c>
      <c r="N122" s="6" t="s">
        <v>95</v>
      </c>
      <c r="O122" s="38" t="s">
        <v>200</v>
      </c>
      <c r="P122" s="38">
        <v>1</v>
      </c>
      <c r="Q122" s="38">
        <v>2</v>
      </c>
      <c r="R122" s="6">
        <v>1</v>
      </c>
      <c r="S122" s="6">
        <v>8.1999999999999993</v>
      </c>
      <c r="T122" s="6">
        <v>2</v>
      </c>
      <c r="U122" s="38">
        <v>4</v>
      </c>
      <c r="V122" s="6">
        <v>1</v>
      </c>
      <c r="W122" s="6">
        <v>2</v>
      </c>
      <c r="X122" s="6">
        <v>1</v>
      </c>
      <c r="Y122" s="6">
        <v>8</v>
      </c>
      <c r="Z122" s="38">
        <v>1</v>
      </c>
      <c r="AA122" s="6">
        <v>1</v>
      </c>
      <c r="AB122" s="6">
        <v>1</v>
      </c>
      <c r="AC122" s="6" t="s">
        <v>1292</v>
      </c>
      <c r="AD122" s="6" t="s">
        <v>1293</v>
      </c>
    </row>
    <row r="123" spans="1:30" ht="18">
      <c r="A123" s="10">
        <f t="shared" si="0"/>
        <v>32</v>
      </c>
      <c r="B123" s="6">
        <v>25</v>
      </c>
      <c r="C123" s="6">
        <v>0</v>
      </c>
      <c r="D123" s="157">
        <v>5</v>
      </c>
      <c r="E123" s="6">
        <v>9</v>
      </c>
      <c r="F123" s="6">
        <v>1</v>
      </c>
      <c r="G123" s="6">
        <v>1</v>
      </c>
      <c r="H123" s="6">
        <v>1</v>
      </c>
      <c r="J123" s="38">
        <v>7</v>
      </c>
      <c r="K123" s="6">
        <v>2</v>
      </c>
      <c r="L123" s="6">
        <v>2</v>
      </c>
      <c r="M123" s="6">
        <v>2</v>
      </c>
      <c r="N123" s="6" t="s">
        <v>72</v>
      </c>
      <c r="O123" s="38" t="s">
        <v>94</v>
      </c>
      <c r="P123" s="38">
        <v>0</v>
      </c>
      <c r="Q123" s="38">
        <v>2</v>
      </c>
      <c r="R123" s="6">
        <v>1</v>
      </c>
      <c r="S123" s="6">
        <v>8</v>
      </c>
      <c r="T123" s="6">
        <v>2</v>
      </c>
      <c r="U123" s="38">
        <v>4</v>
      </c>
      <c r="V123" s="6">
        <v>2</v>
      </c>
      <c r="W123" s="6">
        <v>2</v>
      </c>
      <c r="X123" s="6">
        <v>1</v>
      </c>
      <c r="Y123" s="6">
        <v>5</v>
      </c>
      <c r="Z123" s="38">
        <v>1</v>
      </c>
      <c r="AA123" s="6">
        <v>2</v>
      </c>
      <c r="AB123" s="6">
        <v>2</v>
      </c>
      <c r="AD123" s="6" t="s">
        <v>1303</v>
      </c>
    </row>
    <row r="124" spans="1:30" ht="18">
      <c r="A124" s="10">
        <f t="shared" si="0"/>
        <v>57</v>
      </c>
      <c r="B124" s="6">
        <v>44</v>
      </c>
      <c r="C124" s="6">
        <v>0</v>
      </c>
      <c r="D124" s="157">
        <v>1</v>
      </c>
      <c r="E124" s="6">
        <v>101</v>
      </c>
      <c r="F124" s="6">
        <v>5</v>
      </c>
      <c r="G124" s="6">
        <v>1</v>
      </c>
      <c r="H124" s="6">
        <v>1</v>
      </c>
      <c r="I124" s="6">
        <v>1</v>
      </c>
      <c r="J124" s="38">
        <v>7</v>
      </c>
      <c r="K124" s="6">
        <v>2</v>
      </c>
      <c r="L124" s="6">
        <v>1</v>
      </c>
      <c r="M124" s="6">
        <v>1</v>
      </c>
      <c r="N124" s="6" t="s">
        <v>1309</v>
      </c>
      <c r="O124" s="38" t="s">
        <v>723</v>
      </c>
      <c r="P124" s="38">
        <v>0</v>
      </c>
      <c r="Q124" s="38">
        <v>1</v>
      </c>
      <c r="R124" s="6">
        <v>1</v>
      </c>
      <c r="S124" s="6">
        <v>8</v>
      </c>
      <c r="T124" s="6">
        <v>1</v>
      </c>
      <c r="U124" s="38">
        <v>1</v>
      </c>
      <c r="V124" s="6">
        <v>2</v>
      </c>
      <c r="W124" s="6">
        <v>1</v>
      </c>
      <c r="X124" s="6">
        <v>2</v>
      </c>
      <c r="Y124" s="6">
        <v>9</v>
      </c>
      <c r="Z124" s="38">
        <v>1</v>
      </c>
      <c r="AA124" s="6">
        <v>2</v>
      </c>
      <c r="AB124" s="6">
        <v>1</v>
      </c>
      <c r="AC124" s="6" t="s">
        <v>1310</v>
      </c>
      <c r="AD124" s="6" t="s">
        <v>1311</v>
      </c>
    </row>
    <row r="125" spans="1:30" ht="18">
      <c r="A125" s="10">
        <f t="shared" si="0"/>
        <v>84</v>
      </c>
      <c r="B125" s="6">
        <v>65</v>
      </c>
      <c r="C125" s="6">
        <v>0</v>
      </c>
      <c r="D125" s="157">
        <v>15</v>
      </c>
      <c r="E125" s="6">
        <v>11</v>
      </c>
      <c r="F125" s="6">
        <v>101</v>
      </c>
      <c r="G125" s="6">
        <v>2</v>
      </c>
      <c r="I125" s="6">
        <v>1</v>
      </c>
      <c r="J125" s="38" t="s">
        <v>1313</v>
      </c>
      <c r="K125" s="6">
        <v>2</v>
      </c>
      <c r="L125" s="6">
        <v>1</v>
      </c>
      <c r="M125" s="6">
        <v>1</v>
      </c>
      <c r="N125" s="6" t="s">
        <v>200</v>
      </c>
      <c r="O125" s="38" t="s">
        <v>176</v>
      </c>
      <c r="P125" s="38">
        <v>1</v>
      </c>
      <c r="Q125" s="38">
        <v>4</v>
      </c>
      <c r="R125" s="6">
        <v>1</v>
      </c>
      <c r="S125" s="6">
        <v>9.8000000000000007</v>
      </c>
      <c r="T125" s="6">
        <v>2</v>
      </c>
      <c r="U125" s="38">
        <v>4</v>
      </c>
      <c r="V125" s="6">
        <v>2</v>
      </c>
      <c r="W125" s="6">
        <v>1</v>
      </c>
      <c r="X125" s="6">
        <v>2</v>
      </c>
      <c r="Y125" s="6">
        <v>9</v>
      </c>
      <c r="Z125" s="38">
        <v>3</v>
      </c>
      <c r="AA125" s="6">
        <v>1</v>
      </c>
      <c r="AB125" s="6">
        <v>2</v>
      </c>
      <c r="AC125" s="6" t="s">
        <v>1318</v>
      </c>
      <c r="AD125" s="6" t="s">
        <v>1319</v>
      </c>
    </row>
    <row r="126" spans="1:30" ht="18">
      <c r="A126" s="10">
        <f t="shared" si="0"/>
        <v>39</v>
      </c>
      <c r="B126" s="6">
        <v>30</v>
      </c>
      <c r="C126" s="6">
        <v>0</v>
      </c>
      <c r="D126" s="157">
        <v>1</v>
      </c>
      <c r="E126" s="6">
        <v>4</v>
      </c>
      <c r="F126" s="6">
        <v>5</v>
      </c>
      <c r="G126" s="6">
        <v>2</v>
      </c>
      <c r="H126" s="6">
        <v>1</v>
      </c>
      <c r="I126" s="6">
        <v>2</v>
      </c>
      <c r="J126" s="38" t="s">
        <v>533</v>
      </c>
      <c r="K126" s="6">
        <v>2</v>
      </c>
      <c r="L126" s="6">
        <v>2</v>
      </c>
      <c r="M126" s="6">
        <v>1</v>
      </c>
      <c r="N126" s="6" t="s">
        <v>72</v>
      </c>
      <c r="O126" s="38" t="s">
        <v>136</v>
      </c>
      <c r="P126" s="38">
        <v>1</v>
      </c>
      <c r="Q126" s="38">
        <v>1</v>
      </c>
      <c r="R126" s="6">
        <v>1</v>
      </c>
      <c r="S126" s="6">
        <v>7</v>
      </c>
      <c r="T126" s="6">
        <v>1</v>
      </c>
      <c r="U126" s="38">
        <v>4</v>
      </c>
      <c r="V126" s="6">
        <v>0</v>
      </c>
      <c r="W126" s="6">
        <v>2</v>
      </c>
      <c r="X126" s="6">
        <v>0</v>
      </c>
      <c r="Y126" s="6">
        <v>5</v>
      </c>
      <c r="Z126" s="38">
        <v>1</v>
      </c>
      <c r="AA126" s="6">
        <v>2</v>
      </c>
      <c r="AB126" s="6">
        <v>1</v>
      </c>
      <c r="AD126" s="6" t="s">
        <v>1322</v>
      </c>
    </row>
    <row r="127" spans="1:30" ht="18">
      <c r="A127" s="10">
        <f t="shared" si="0"/>
        <v>41</v>
      </c>
      <c r="B127" s="6">
        <v>32</v>
      </c>
      <c r="C127" s="6">
        <v>1</v>
      </c>
      <c r="D127" s="157">
        <v>15</v>
      </c>
      <c r="E127" s="6">
        <v>11</v>
      </c>
      <c r="F127" s="6">
        <v>16</v>
      </c>
      <c r="G127" s="6">
        <v>1</v>
      </c>
      <c r="H127" s="6">
        <v>1</v>
      </c>
      <c r="I127" s="6">
        <v>1</v>
      </c>
      <c r="J127" s="38" t="s">
        <v>533</v>
      </c>
      <c r="K127" s="6">
        <v>1</v>
      </c>
      <c r="L127" s="6">
        <v>1</v>
      </c>
      <c r="M127" s="6">
        <v>5</v>
      </c>
      <c r="N127" s="6">
        <v>1</v>
      </c>
      <c r="O127" s="38">
        <v>4</v>
      </c>
      <c r="P127" s="38">
        <v>0</v>
      </c>
      <c r="Q127" s="38">
        <v>1</v>
      </c>
      <c r="R127" s="6">
        <v>1</v>
      </c>
      <c r="S127" s="6">
        <v>6.6</v>
      </c>
      <c r="T127" s="6">
        <v>1</v>
      </c>
      <c r="U127" s="38">
        <v>1</v>
      </c>
      <c r="W127" s="6">
        <v>1</v>
      </c>
      <c r="X127" s="6">
        <v>3</v>
      </c>
      <c r="Y127" s="6">
        <v>5</v>
      </c>
      <c r="Z127" s="38">
        <v>1</v>
      </c>
      <c r="AA127" s="6">
        <v>1</v>
      </c>
      <c r="AB127" s="6">
        <v>1</v>
      </c>
      <c r="AD127" s="6" t="s">
        <v>1326</v>
      </c>
    </row>
    <row r="128" spans="1:30" ht="18">
      <c r="A128" s="10">
        <f t="shared" si="0"/>
        <v>36</v>
      </c>
      <c r="B128" s="6">
        <v>28</v>
      </c>
      <c r="C128" s="6">
        <v>1</v>
      </c>
      <c r="D128" s="157">
        <v>2</v>
      </c>
      <c r="E128" s="6">
        <v>4</v>
      </c>
      <c r="F128" s="6">
        <v>101</v>
      </c>
      <c r="G128" s="6">
        <v>1</v>
      </c>
      <c r="H128" s="6">
        <v>1</v>
      </c>
      <c r="I128" s="6">
        <v>1</v>
      </c>
      <c r="J128" s="38" t="s">
        <v>154</v>
      </c>
      <c r="K128" s="6">
        <v>2</v>
      </c>
      <c r="L128" s="6">
        <v>1</v>
      </c>
      <c r="M128" s="6">
        <v>5</v>
      </c>
      <c r="N128" s="6">
        <v>1</v>
      </c>
      <c r="O128" s="38" t="s">
        <v>200</v>
      </c>
      <c r="P128" s="38">
        <v>1</v>
      </c>
      <c r="Q128" s="38">
        <v>1</v>
      </c>
      <c r="R128" s="6">
        <v>1</v>
      </c>
      <c r="T128" s="6">
        <v>1</v>
      </c>
      <c r="U128" s="38">
        <v>4</v>
      </c>
      <c r="V128" s="6">
        <v>4</v>
      </c>
      <c r="W128" s="6">
        <v>3</v>
      </c>
      <c r="X128" s="6">
        <v>1</v>
      </c>
      <c r="Y128" s="6">
        <v>8</v>
      </c>
      <c r="Z128" s="38">
        <v>1</v>
      </c>
      <c r="AA128" s="6">
        <v>2</v>
      </c>
      <c r="AB128" s="6">
        <v>2</v>
      </c>
      <c r="AD128" s="6" t="s">
        <v>1330</v>
      </c>
    </row>
    <row r="129" spans="1:30" ht="18">
      <c r="A129" s="10">
        <f t="shared" si="0"/>
        <v>35</v>
      </c>
      <c r="B129" s="6">
        <v>27</v>
      </c>
      <c r="C129" s="6">
        <v>3</v>
      </c>
      <c r="D129" s="157">
        <v>9</v>
      </c>
      <c r="E129" s="147"/>
      <c r="F129" s="147"/>
      <c r="G129" s="6">
        <v>2</v>
      </c>
      <c r="H129" s="6">
        <v>1</v>
      </c>
      <c r="I129" s="6">
        <v>1</v>
      </c>
      <c r="J129" s="38" t="s">
        <v>154</v>
      </c>
      <c r="K129" s="6">
        <v>1</v>
      </c>
      <c r="L129" s="6">
        <v>1</v>
      </c>
      <c r="M129" s="6">
        <v>1</v>
      </c>
      <c r="N129" s="6" t="s">
        <v>72</v>
      </c>
      <c r="O129" s="38" t="s">
        <v>136</v>
      </c>
      <c r="P129" s="38">
        <v>1</v>
      </c>
      <c r="Q129" s="38">
        <v>4</v>
      </c>
      <c r="R129" s="6">
        <v>1</v>
      </c>
      <c r="S129" s="6">
        <v>9.1</v>
      </c>
      <c r="T129" s="6">
        <v>1</v>
      </c>
      <c r="U129" s="38">
        <v>4</v>
      </c>
      <c r="V129" s="6">
        <v>0</v>
      </c>
      <c r="W129" s="6">
        <v>1</v>
      </c>
      <c r="X129" s="6">
        <v>5</v>
      </c>
      <c r="Y129" s="6">
        <v>5</v>
      </c>
      <c r="Z129" s="38" t="s">
        <v>256</v>
      </c>
      <c r="AA129" s="6">
        <v>1</v>
      </c>
      <c r="AB129" s="6">
        <v>1</v>
      </c>
      <c r="AC129" s="6" t="s">
        <v>600</v>
      </c>
      <c r="AD129" s="6" t="s">
        <v>1335</v>
      </c>
    </row>
    <row r="130" spans="1:30" ht="18">
      <c r="A130" s="10">
        <f t="shared" si="0"/>
        <v>49</v>
      </c>
      <c r="B130" s="6">
        <v>38</v>
      </c>
      <c r="C130" s="6">
        <v>1</v>
      </c>
      <c r="G130" s="6">
        <v>2</v>
      </c>
      <c r="H130" s="6">
        <v>2</v>
      </c>
      <c r="I130" s="6">
        <v>2</v>
      </c>
      <c r="J130" s="38" t="s">
        <v>663</v>
      </c>
      <c r="K130" s="6">
        <v>2</v>
      </c>
      <c r="L130" s="6">
        <v>2</v>
      </c>
      <c r="M130" s="6">
        <v>1</v>
      </c>
      <c r="N130" s="6" t="s">
        <v>333</v>
      </c>
      <c r="O130" s="38" t="s">
        <v>176</v>
      </c>
      <c r="P130" s="38">
        <v>1</v>
      </c>
      <c r="Q130" s="38">
        <v>1</v>
      </c>
      <c r="R130" s="6">
        <v>1</v>
      </c>
      <c r="T130" s="6">
        <v>2</v>
      </c>
      <c r="U130" s="38">
        <v>99</v>
      </c>
      <c r="V130" s="6">
        <v>0</v>
      </c>
      <c r="W130" s="6">
        <v>0</v>
      </c>
      <c r="X130" s="6">
        <v>0</v>
      </c>
      <c r="Y130" s="6">
        <v>4</v>
      </c>
      <c r="Z130" s="38">
        <v>2</v>
      </c>
      <c r="AA130" s="6">
        <v>2</v>
      </c>
      <c r="AB130" s="6">
        <v>2</v>
      </c>
      <c r="AD130" s="6" t="s">
        <v>1336</v>
      </c>
    </row>
    <row r="131" spans="1:30" ht="18">
      <c r="A131" s="10">
        <f t="shared" si="0"/>
        <v>67</v>
      </c>
      <c r="B131" s="6">
        <v>52</v>
      </c>
      <c r="C131" s="6">
        <v>0</v>
      </c>
      <c r="D131" s="157">
        <v>15</v>
      </c>
      <c r="E131" s="6">
        <v>11</v>
      </c>
      <c r="G131" s="6">
        <v>2</v>
      </c>
      <c r="H131" s="6">
        <v>1</v>
      </c>
      <c r="I131" s="6">
        <v>1</v>
      </c>
      <c r="J131" s="38" t="s">
        <v>92</v>
      </c>
      <c r="K131" s="6">
        <v>2</v>
      </c>
      <c r="L131" s="6">
        <v>1</v>
      </c>
      <c r="M131" s="6">
        <v>1</v>
      </c>
      <c r="N131" s="6" t="s">
        <v>239</v>
      </c>
      <c r="O131" s="38" t="s">
        <v>1341</v>
      </c>
      <c r="P131" s="38">
        <v>1</v>
      </c>
      <c r="Q131" s="38">
        <v>1</v>
      </c>
      <c r="R131" s="6">
        <v>1</v>
      </c>
      <c r="S131" s="6">
        <v>9.6999999999999993</v>
      </c>
      <c r="T131" s="6">
        <v>2</v>
      </c>
      <c r="U131" s="38">
        <v>4</v>
      </c>
      <c r="V131" s="6">
        <v>2</v>
      </c>
      <c r="W131" s="6">
        <v>3</v>
      </c>
      <c r="X131" s="6">
        <v>4</v>
      </c>
      <c r="Y131" s="6">
        <v>6</v>
      </c>
      <c r="Z131" s="38" t="s">
        <v>1344</v>
      </c>
      <c r="AA131" s="6">
        <v>1</v>
      </c>
      <c r="AB131" s="6">
        <v>1</v>
      </c>
      <c r="AC131" s="6" t="s">
        <v>1345</v>
      </c>
      <c r="AD131" s="6" t="s">
        <v>1347</v>
      </c>
    </row>
    <row r="132" spans="1:30" ht="18">
      <c r="A132" s="10">
        <f t="shared" si="0"/>
        <v>54</v>
      </c>
      <c r="B132" s="6">
        <v>42</v>
      </c>
      <c r="C132" s="6">
        <v>1</v>
      </c>
      <c r="D132" s="157">
        <v>215</v>
      </c>
      <c r="E132" s="6">
        <v>3</v>
      </c>
      <c r="F132" s="6">
        <v>4</v>
      </c>
      <c r="G132" s="6">
        <v>2</v>
      </c>
      <c r="H132" s="6">
        <v>1</v>
      </c>
      <c r="I132" s="6">
        <v>1</v>
      </c>
      <c r="J132" s="38" t="s">
        <v>163</v>
      </c>
      <c r="K132" s="6">
        <v>1</v>
      </c>
      <c r="L132" s="6">
        <v>1</v>
      </c>
      <c r="M132" s="6">
        <v>1</v>
      </c>
      <c r="N132" s="6" t="s">
        <v>333</v>
      </c>
      <c r="O132" s="38">
        <v>1</v>
      </c>
      <c r="P132" s="38">
        <v>1</v>
      </c>
      <c r="Q132" s="38">
        <v>1</v>
      </c>
      <c r="R132" s="6">
        <v>1</v>
      </c>
      <c r="S132" s="6">
        <v>8.9</v>
      </c>
      <c r="T132" s="6">
        <v>2</v>
      </c>
      <c r="U132" s="38">
        <v>4</v>
      </c>
      <c r="V132" s="6">
        <v>2</v>
      </c>
      <c r="W132" s="6">
        <v>2</v>
      </c>
      <c r="X132" s="6">
        <v>0</v>
      </c>
      <c r="Y132" s="6">
        <v>11</v>
      </c>
      <c r="Z132" s="38">
        <v>2</v>
      </c>
      <c r="AA132" s="6">
        <v>1</v>
      </c>
      <c r="AB132" s="6">
        <v>1</v>
      </c>
      <c r="AD132" s="6" t="s">
        <v>1350</v>
      </c>
    </row>
    <row r="133" spans="1:30" ht="18">
      <c r="A133" s="10">
        <f t="shared" si="0"/>
        <v>63</v>
      </c>
      <c r="B133" s="6">
        <v>49</v>
      </c>
      <c r="C133" s="6">
        <v>0</v>
      </c>
      <c r="D133" s="157">
        <v>11</v>
      </c>
      <c r="E133" s="6">
        <v>15</v>
      </c>
      <c r="F133" s="6">
        <v>51</v>
      </c>
      <c r="G133" s="6">
        <v>2</v>
      </c>
      <c r="H133" s="6">
        <v>1</v>
      </c>
      <c r="I133" s="6">
        <v>1</v>
      </c>
      <c r="J133" s="38" t="s">
        <v>85</v>
      </c>
      <c r="K133" s="6">
        <v>2</v>
      </c>
      <c r="L133" s="6">
        <v>2</v>
      </c>
      <c r="M133" s="6">
        <v>3</v>
      </c>
      <c r="N133" s="6" t="s">
        <v>136</v>
      </c>
      <c r="O133" s="38">
        <v>1</v>
      </c>
      <c r="P133" s="38" t="s">
        <v>95</v>
      </c>
      <c r="Q133" s="38">
        <v>1</v>
      </c>
      <c r="R133" s="6">
        <v>1</v>
      </c>
      <c r="S133" s="6">
        <v>7.7</v>
      </c>
      <c r="T133" s="6">
        <v>1</v>
      </c>
      <c r="U133" s="38">
        <v>4</v>
      </c>
      <c r="V133" s="6">
        <v>0</v>
      </c>
      <c r="W133" s="6">
        <v>2</v>
      </c>
      <c r="X133" s="6">
        <v>2</v>
      </c>
      <c r="Y133" s="6">
        <v>6</v>
      </c>
      <c r="Z133" s="38" t="s">
        <v>326</v>
      </c>
      <c r="AA133" s="6">
        <v>1</v>
      </c>
      <c r="AB133" s="6">
        <v>1</v>
      </c>
      <c r="AC133" s="6" t="s">
        <v>1356</v>
      </c>
      <c r="AD133" s="6" t="s">
        <v>1357</v>
      </c>
    </row>
    <row r="134" spans="1:30" ht="18">
      <c r="A134" s="10">
        <f t="shared" si="0"/>
        <v>63</v>
      </c>
      <c r="B134" s="6">
        <v>49</v>
      </c>
      <c r="C134" s="6">
        <v>0</v>
      </c>
      <c r="D134" s="157">
        <v>11</v>
      </c>
      <c r="E134" s="6">
        <v>101</v>
      </c>
      <c r="F134" s="6">
        <v>215</v>
      </c>
      <c r="G134" s="6">
        <v>1</v>
      </c>
      <c r="H134" s="6">
        <v>1</v>
      </c>
      <c r="I134" s="6">
        <v>3</v>
      </c>
      <c r="J134" s="38" t="s">
        <v>1334</v>
      </c>
      <c r="K134" s="6">
        <v>2</v>
      </c>
      <c r="L134" s="6">
        <v>1</v>
      </c>
      <c r="M134" s="6">
        <v>1</v>
      </c>
      <c r="N134" s="6" t="s">
        <v>76</v>
      </c>
      <c r="O134" s="38">
        <v>6</v>
      </c>
      <c r="P134" s="38">
        <v>4</v>
      </c>
      <c r="Q134" s="38">
        <v>1</v>
      </c>
      <c r="R134" s="6">
        <v>1</v>
      </c>
      <c r="S134" s="6">
        <v>8.1</v>
      </c>
      <c r="T134" s="6">
        <v>1</v>
      </c>
      <c r="U134" s="38">
        <v>4</v>
      </c>
      <c r="V134" s="6">
        <v>1</v>
      </c>
      <c r="W134" s="6">
        <v>1</v>
      </c>
      <c r="X134" s="6">
        <v>3</v>
      </c>
      <c r="Y134" s="6">
        <v>8</v>
      </c>
      <c r="Z134" s="38">
        <v>1</v>
      </c>
      <c r="AA134" s="6">
        <v>2</v>
      </c>
      <c r="AB134" s="6">
        <v>2</v>
      </c>
      <c r="AD134" s="6" t="s">
        <v>1360</v>
      </c>
    </row>
    <row r="135" spans="1:30" ht="18">
      <c r="A135" s="10">
        <f t="shared" si="0"/>
        <v>47</v>
      </c>
      <c r="B135" s="6">
        <v>36</v>
      </c>
      <c r="C135" s="6">
        <v>0</v>
      </c>
      <c r="D135" s="157">
        <v>1</v>
      </c>
      <c r="E135" s="6">
        <v>2</v>
      </c>
      <c r="F135" s="6">
        <v>11</v>
      </c>
      <c r="G135" s="6">
        <v>1</v>
      </c>
      <c r="H135" s="6">
        <v>1</v>
      </c>
      <c r="I135" s="6">
        <v>1</v>
      </c>
      <c r="J135" s="38" t="s">
        <v>256</v>
      </c>
      <c r="K135" s="6">
        <v>2</v>
      </c>
      <c r="L135" s="6">
        <v>2</v>
      </c>
      <c r="M135" s="6">
        <v>2</v>
      </c>
      <c r="N135" s="6" t="s">
        <v>72</v>
      </c>
      <c r="O135" s="155">
        <v>44013</v>
      </c>
      <c r="P135" s="38">
        <v>0</v>
      </c>
      <c r="Q135" s="38">
        <v>2</v>
      </c>
      <c r="R135" s="6">
        <v>1</v>
      </c>
      <c r="S135" s="6">
        <v>6.4</v>
      </c>
      <c r="T135" s="6">
        <v>1</v>
      </c>
      <c r="U135" s="38">
        <v>4</v>
      </c>
      <c r="V135" s="6">
        <v>1</v>
      </c>
      <c r="W135" s="6">
        <v>1</v>
      </c>
      <c r="X135" s="6">
        <v>3</v>
      </c>
      <c r="Y135" s="6">
        <v>5</v>
      </c>
      <c r="Z135" s="156" t="s">
        <v>552</v>
      </c>
      <c r="AA135" s="6">
        <v>2</v>
      </c>
      <c r="AB135" s="6">
        <v>1</v>
      </c>
      <c r="AC135" s="6" t="s">
        <v>1365</v>
      </c>
      <c r="AD135" s="6" t="s">
        <v>1366</v>
      </c>
    </row>
    <row r="136" spans="1:30" ht="18">
      <c r="A136" s="10">
        <f t="shared" si="0"/>
        <v>59</v>
      </c>
      <c r="B136" s="81">
        <v>46</v>
      </c>
      <c r="C136" s="81">
        <v>0</v>
      </c>
      <c r="D136" s="162">
        <v>101</v>
      </c>
      <c r="E136" s="81">
        <v>5</v>
      </c>
      <c r="F136" s="81">
        <v>4</v>
      </c>
      <c r="G136" s="81">
        <v>2</v>
      </c>
      <c r="H136" s="81">
        <v>2</v>
      </c>
      <c r="I136" s="81">
        <v>1</v>
      </c>
      <c r="J136" s="153" t="s">
        <v>163</v>
      </c>
      <c r="K136" s="81">
        <v>1</v>
      </c>
      <c r="L136" s="81">
        <v>2</v>
      </c>
      <c r="M136" s="81">
        <v>4</v>
      </c>
      <c r="N136" s="81" t="s">
        <v>551</v>
      </c>
      <c r="O136" s="153">
        <v>4</v>
      </c>
      <c r="P136" s="153">
        <v>2</v>
      </c>
      <c r="Q136" s="153">
        <v>1</v>
      </c>
      <c r="R136" s="81">
        <v>1</v>
      </c>
      <c r="S136" s="78"/>
      <c r="T136" s="81">
        <v>2</v>
      </c>
      <c r="U136" s="153">
        <v>4</v>
      </c>
      <c r="V136" s="81">
        <v>0</v>
      </c>
      <c r="W136" s="81">
        <v>1</v>
      </c>
      <c r="X136" s="81">
        <v>1</v>
      </c>
      <c r="Y136" s="81">
        <v>5</v>
      </c>
      <c r="Z136" s="153">
        <v>2</v>
      </c>
      <c r="AA136" s="81">
        <v>2</v>
      </c>
      <c r="AB136" s="81">
        <v>1</v>
      </c>
      <c r="AC136" s="81" t="s">
        <v>1368</v>
      </c>
      <c r="AD136" s="81" t="s">
        <v>1369</v>
      </c>
    </row>
    <row r="137" spans="1:30" ht="18">
      <c r="A137" s="10">
        <f t="shared" si="0"/>
        <v>25</v>
      </c>
      <c r="B137" s="6">
        <v>19</v>
      </c>
      <c r="C137" s="6">
        <v>7</v>
      </c>
      <c r="D137" s="157">
        <v>31</v>
      </c>
      <c r="E137" s="6">
        <v>15</v>
      </c>
      <c r="F137" s="6">
        <v>24</v>
      </c>
      <c r="G137" s="6">
        <v>2</v>
      </c>
      <c r="H137" s="6">
        <v>2</v>
      </c>
      <c r="I137" s="6">
        <v>1</v>
      </c>
      <c r="J137" s="38" t="s">
        <v>597</v>
      </c>
      <c r="K137" s="6">
        <v>2</v>
      </c>
      <c r="L137" s="6">
        <v>2</v>
      </c>
      <c r="M137" s="6">
        <v>2</v>
      </c>
      <c r="N137" s="6" t="s">
        <v>95</v>
      </c>
      <c r="O137" s="38" t="s">
        <v>72</v>
      </c>
      <c r="P137" s="38">
        <v>0</v>
      </c>
      <c r="Q137" s="38" t="s">
        <v>256</v>
      </c>
      <c r="R137" s="6">
        <v>1</v>
      </c>
      <c r="S137" s="6">
        <v>7.8</v>
      </c>
      <c r="T137" s="6">
        <v>1</v>
      </c>
      <c r="U137" s="38">
        <v>4</v>
      </c>
      <c r="V137" s="6">
        <v>0</v>
      </c>
      <c r="W137" s="6">
        <v>2</v>
      </c>
      <c r="X137" s="6">
        <v>2</v>
      </c>
      <c r="Y137" s="6">
        <v>5</v>
      </c>
      <c r="Z137" s="38">
        <v>1</v>
      </c>
      <c r="AA137" s="6">
        <v>2</v>
      </c>
      <c r="AB137" s="6">
        <v>1</v>
      </c>
      <c r="AD137" s="6" t="s">
        <v>1370</v>
      </c>
    </row>
    <row r="138" spans="1:30" ht="18">
      <c r="A138" s="10">
        <f t="shared" si="0"/>
        <v>62</v>
      </c>
      <c r="B138" s="6">
        <v>48</v>
      </c>
      <c r="C138" s="6">
        <v>0</v>
      </c>
      <c r="D138" s="157">
        <v>9</v>
      </c>
      <c r="E138" s="6">
        <v>101</v>
      </c>
      <c r="F138" s="6">
        <v>4</v>
      </c>
      <c r="G138" s="6">
        <v>2</v>
      </c>
      <c r="H138" s="6">
        <v>1</v>
      </c>
      <c r="I138" s="6">
        <v>1</v>
      </c>
      <c r="J138" s="38" t="s">
        <v>92</v>
      </c>
      <c r="K138" s="6">
        <v>2</v>
      </c>
      <c r="L138" s="6">
        <v>2</v>
      </c>
      <c r="M138" s="6">
        <v>1</v>
      </c>
      <c r="N138" s="6" t="s">
        <v>72</v>
      </c>
      <c r="O138" s="38" t="s">
        <v>136</v>
      </c>
      <c r="P138" s="38">
        <v>1</v>
      </c>
    </row>
    <row r="139" spans="1:30" ht="18">
      <c r="A139" s="10">
        <f t="shared" si="0"/>
        <v>48</v>
      </c>
      <c r="B139" s="6">
        <v>37</v>
      </c>
      <c r="C139" s="6">
        <v>1</v>
      </c>
      <c r="D139" s="157"/>
      <c r="G139" s="6">
        <v>2</v>
      </c>
      <c r="H139" s="6">
        <v>2</v>
      </c>
      <c r="I139" s="6">
        <v>1</v>
      </c>
      <c r="J139" s="38" t="s">
        <v>92</v>
      </c>
      <c r="K139" s="6">
        <v>2</v>
      </c>
      <c r="L139" s="6">
        <v>2</v>
      </c>
      <c r="M139" s="6">
        <v>1</v>
      </c>
      <c r="N139" s="6" t="s">
        <v>200</v>
      </c>
      <c r="O139" s="38">
        <v>6</v>
      </c>
      <c r="P139" s="38">
        <v>1</v>
      </c>
      <c r="Q139" s="38">
        <v>1</v>
      </c>
      <c r="R139" s="6">
        <v>1</v>
      </c>
      <c r="T139" s="6">
        <v>2</v>
      </c>
      <c r="U139" s="38">
        <v>4</v>
      </c>
      <c r="V139" s="6">
        <v>1</v>
      </c>
      <c r="W139" s="6">
        <v>2</v>
      </c>
      <c r="X139" s="6">
        <v>3</v>
      </c>
      <c r="Y139" s="6">
        <v>6</v>
      </c>
      <c r="Z139" s="38" t="s">
        <v>95</v>
      </c>
      <c r="AA139" s="6">
        <v>2</v>
      </c>
      <c r="AB139" s="6">
        <v>2</v>
      </c>
      <c r="AC139" s="6" t="s">
        <v>1372</v>
      </c>
      <c r="AD139" s="6" t="s">
        <v>1373</v>
      </c>
    </row>
    <row r="140" spans="1:30" ht="18">
      <c r="A140" s="10">
        <f t="shared" si="0"/>
        <v>29</v>
      </c>
      <c r="B140" s="6">
        <v>22</v>
      </c>
      <c r="C140" s="6">
        <v>0</v>
      </c>
      <c r="D140" s="157">
        <v>11</v>
      </c>
      <c r="E140" s="6">
        <v>15</v>
      </c>
      <c r="F140" s="6">
        <v>101</v>
      </c>
      <c r="G140" s="6">
        <v>1</v>
      </c>
      <c r="H140" s="6">
        <v>1</v>
      </c>
      <c r="I140" s="6">
        <v>1</v>
      </c>
      <c r="J140" s="38" t="s">
        <v>163</v>
      </c>
      <c r="K140" s="6">
        <v>1</v>
      </c>
      <c r="L140" s="6">
        <v>1</v>
      </c>
      <c r="M140" s="6">
        <v>1</v>
      </c>
      <c r="N140" s="6">
        <v>1</v>
      </c>
      <c r="O140" s="38">
        <v>1</v>
      </c>
      <c r="P140" s="38">
        <v>1</v>
      </c>
      <c r="Q140" s="38">
        <v>1</v>
      </c>
      <c r="R140" s="6">
        <v>1</v>
      </c>
      <c r="S140" s="6">
        <v>8</v>
      </c>
      <c r="T140" s="6">
        <v>2</v>
      </c>
      <c r="U140" s="38">
        <v>4</v>
      </c>
      <c r="V140" s="6">
        <v>2</v>
      </c>
      <c r="W140" s="6">
        <v>2</v>
      </c>
      <c r="X140" s="6">
        <v>5</v>
      </c>
      <c r="Y140" s="6">
        <v>4</v>
      </c>
      <c r="Z140" s="38">
        <v>1</v>
      </c>
      <c r="AA140" s="6">
        <v>2</v>
      </c>
      <c r="AB140" s="6">
        <v>1</v>
      </c>
    </row>
    <row r="141" spans="1:30" ht="18">
      <c r="A141" s="123">
        <f t="shared" si="0"/>
        <v>50</v>
      </c>
      <c r="B141" s="121">
        <v>39</v>
      </c>
      <c r="C141" s="121">
        <v>3</v>
      </c>
      <c r="D141" s="163">
        <v>3</v>
      </c>
      <c r="E141" s="121">
        <v>101</v>
      </c>
      <c r="F141" s="121">
        <v>1</v>
      </c>
      <c r="G141" s="121">
        <v>1</v>
      </c>
      <c r="H141" s="121">
        <v>1</v>
      </c>
      <c r="I141" s="121">
        <v>2</v>
      </c>
      <c r="J141" s="154" t="s">
        <v>533</v>
      </c>
      <c r="K141" s="121">
        <v>2</v>
      </c>
      <c r="L141" s="121">
        <v>2</v>
      </c>
      <c r="M141" s="121">
        <v>2</v>
      </c>
      <c r="N141" s="121" t="s">
        <v>1069</v>
      </c>
      <c r="O141" s="154" t="s">
        <v>72</v>
      </c>
      <c r="P141" s="154">
        <v>0</v>
      </c>
      <c r="Q141" s="154">
        <v>4</v>
      </c>
      <c r="R141" s="121">
        <v>1</v>
      </c>
      <c r="S141" s="121">
        <v>6</v>
      </c>
      <c r="T141" s="121">
        <v>2</v>
      </c>
      <c r="U141" s="154">
        <v>4</v>
      </c>
      <c r="V141" s="121">
        <v>1</v>
      </c>
      <c r="W141" s="121">
        <v>1</v>
      </c>
      <c r="X141" s="121">
        <v>0</v>
      </c>
      <c r="Y141" s="121">
        <v>4</v>
      </c>
      <c r="Z141" s="154">
        <v>0</v>
      </c>
      <c r="AA141" s="121">
        <v>2</v>
      </c>
      <c r="AB141" s="121">
        <v>2</v>
      </c>
      <c r="AC141" s="122"/>
      <c r="AD141" s="121" t="s">
        <v>1374</v>
      </c>
    </row>
    <row r="142" spans="1:30" ht="18">
      <c r="A142" s="10">
        <f t="shared" si="0"/>
        <v>63</v>
      </c>
      <c r="B142" s="6">
        <v>49</v>
      </c>
      <c r="C142" s="6">
        <v>0</v>
      </c>
      <c r="D142" s="157">
        <v>11</v>
      </c>
      <c r="E142" s="6">
        <v>1</v>
      </c>
      <c r="G142" s="6">
        <v>2</v>
      </c>
      <c r="H142" s="6">
        <v>1</v>
      </c>
      <c r="I142" s="6">
        <v>1</v>
      </c>
      <c r="J142" s="38" t="s">
        <v>154</v>
      </c>
      <c r="K142" s="6">
        <v>2</v>
      </c>
      <c r="L142" s="6">
        <v>1</v>
      </c>
      <c r="M142" s="6">
        <v>1</v>
      </c>
      <c r="N142" s="6">
        <v>1</v>
      </c>
      <c r="O142" s="38">
        <v>6</v>
      </c>
      <c r="P142" s="38">
        <v>1</v>
      </c>
      <c r="Q142" s="38">
        <v>1</v>
      </c>
      <c r="R142" s="6">
        <v>1</v>
      </c>
      <c r="S142" s="6">
        <v>7.7</v>
      </c>
      <c r="U142" s="38">
        <v>99</v>
      </c>
      <c r="V142" s="6">
        <v>2</v>
      </c>
      <c r="W142" s="6">
        <v>3</v>
      </c>
      <c r="X142" s="6">
        <v>1</v>
      </c>
      <c r="Y142" s="6">
        <v>8</v>
      </c>
      <c r="Z142" s="38">
        <v>1</v>
      </c>
      <c r="AA142" s="6">
        <v>1</v>
      </c>
      <c r="AB142" s="6">
        <v>1</v>
      </c>
      <c r="AD142" s="6" t="s">
        <v>1377</v>
      </c>
    </row>
    <row r="143" spans="1:30" ht="18">
      <c r="A143" s="10">
        <f t="shared" si="0"/>
        <v>25</v>
      </c>
      <c r="B143" s="6">
        <v>19</v>
      </c>
      <c r="C143" s="6">
        <v>0</v>
      </c>
    </row>
    <row r="144" spans="1:30" ht="18">
      <c r="A144" s="10">
        <f t="shared" si="0"/>
        <v>64</v>
      </c>
      <c r="B144" s="6">
        <v>50</v>
      </c>
      <c r="C144" s="6">
        <v>0</v>
      </c>
      <c r="D144" s="157">
        <v>2</v>
      </c>
      <c r="E144" s="6">
        <v>101</v>
      </c>
      <c r="F144" s="6">
        <v>101</v>
      </c>
      <c r="G144" s="6">
        <v>1</v>
      </c>
      <c r="H144" s="6">
        <v>1</v>
      </c>
      <c r="I144" s="6">
        <v>1</v>
      </c>
      <c r="J144" s="38" t="s">
        <v>154</v>
      </c>
      <c r="K144" s="6">
        <v>1</v>
      </c>
      <c r="L144" s="6">
        <v>1</v>
      </c>
      <c r="M144" s="6">
        <v>1</v>
      </c>
      <c r="N144" s="6" t="s">
        <v>72</v>
      </c>
      <c r="O144" s="38">
        <v>4</v>
      </c>
      <c r="P144" s="38">
        <v>0</v>
      </c>
    </row>
    <row r="145" spans="1:30" ht="18">
      <c r="A145" s="10">
        <f t="shared" si="0"/>
        <v>44</v>
      </c>
      <c r="B145" s="6">
        <v>34</v>
      </c>
      <c r="C145" s="6">
        <v>0</v>
      </c>
      <c r="D145" s="157">
        <v>1</v>
      </c>
      <c r="E145" s="6">
        <v>1</v>
      </c>
      <c r="F145" s="6">
        <v>2</v>
      </c>
      <c r="G145" s="6">
        <v>1</v>
      </c>
      <c r="H145" s="6">
        <v>1</v>
      </c>
      <c r="I145" s="6">
        <v>1</v>
      </c>
      <c r="J145" s="38">
        <v>1</v>
      </c>
      <c r="K145" s="6">
        <v>1</v>
      </c>
      <c r="L145" s="6">
        <v>1</v>
      </c>
      <c r="M145" s="6">
        <v>1</v>
      </c>
      <c r="N145" s="6">
        <v>1</v>
      </c>
      <c r="O145" s="38">
        <v>6</v>
      </c>
      <c r="P145" s="38">
        <v>1</v>
      </c>
    </row>
    <row r="146" spans="1:30" ht="18">
      <c r="A146" s="10">
        <f t="shared" si="0"/>
        <v>45</v>
      </c>
      <c r="B146" s="6">
        <v>35</v>
      </c>
      <c r="C146" s="6">
        <v>0</v>
      </c>
      <c r="D146" s="157">
        <v>2</v>
      </c>
      <c r="E146" s="6">
        <v>5</v>
      </c>
      <c r="G146" s="6">
        <v>2</v>
      </c>
      <c r="H146" s="6">
        <v>1</v>
      </c>
      <c r="I146" s="6">
        <v>1</v>
      </c>
      <c r="J146" s="38" t="s">
        <v>75</v>
      </c>
      <c r="K146" s="6">
        <v>2</v>
      </c>
      <c r="L146" s="6">
        <v>2</v>
      </c>
      <c r="M146" s="6">
        <v>1</v>
      </c>
      <c r="N146" s="6" t="s">
        <v>72</v>
      </c>
      <c r="O146" s="38" t="s">
        <v>72</v>
      </c>
      <c r="P146" s="38">
        <v>1</v>
      </c>
    </row>
    <row r="147" spans="1:30" ht="18">
      <c r="A147" s="10">
        <f t="shared" si="0"/>
        <v>36</v>
      </c>
      <c r="B147" s="6">
        <v>28</v>
      </c>
      <c r="C147" s="6">
        <v>7</v>
      </c>
      <c r="D147" s="164">
        <v>11</v>
      </c>
      <c r="E147" s="6">
        <v>15</v>
      </c>
      <c r="F147" s="6">
        <v>3</v>
      </c>
      <c r="G147" s="6">
        <v>2</v>
      </c>
      <c r="H147" s="6">
        <v>1</v>
      </c>
      <c r="I147" s="6">
        <v>1</v>
      </c>
      <c r="J147" s="38" t="s">
        <v>533</v>
      </c>
      <c r="K147" s="6">
        <v>1</v>
      </c>
      <c r="L147" s="6">
        <v>2</v>
      </c>
      <c r="M147" s="6">
        <v>1</v>
      </c>
      <c r="N147" s="6" t="s">
        <v>256</v>
      </c>
      <c r="O147" s="38" t="s">
        <v>72</v>
      </c>
      <c r="P147" s="38">
        <v>1</v>
      </c>
      <c r="Q147" s="38">
        <v>1</v>
      </c>
      <c r="R147" s="6">
        <v>1</v>
      </c>
      <c r="T147" s="6">
        <v>1</v>
      </c>
      <c r="U147" s="38">
        <v>4</v>
      </c>
      <c r="V147" s="6">
        <v>0</v>
      </c>
      <c r="W147" s="6">
        <v>2</v>
      </c>
      <c r="X147" s="6">
        <v>4</v>
      </c>
      <c r="Y147" s="6">
        <v>5</v>
      </c>
      <c r="Z147" s="38">
        <v>1</v>
      </c>
      <c r="AA147" s="6">
        <v>2</v>
      </c>
      <c r="AB147" s="6">
        <v>1</v>
      </c>
      <c r="AD147" s="6" t="s">
        <v>1380</v>
      </c>
    </row>
    <row r="148" spans="1:30" ht="18">
      <c r="A148" s="10">
        <f t="shared" si="0"/>
        <v>45</v>
      </c>
      <c r="B148" s="6">
        <v>35</v>
      </c>
      <c r="C148" s="6">
        <v>0</v>
      </c>
      <c r="D148" s="157">
        <v>101</v>
      </c>
      <c r="G148" s="6">
        <v>2</v>
      </c>
      <c r="H148" s="6">
        <v>1</v>
      </c>
      <c r="I148" s="6">
        <v>2</v>
      </c>
      <c r="J148" s="38" t="s">
        <v>154</v>
      </c>
      <c r="K148" s="6">
        <v>2</v>
      </c>
      <c r="L148" s="6">
        <v>1</v>
      </c>
      <c r="M148" s="6">
        <v>1</v>
      </c>
      <c r="N148" s="6" t="s">
        <v>200</v>
      </c>
      <c r="O148" s="38">
        <v>6</v>
      </c>
      <c r="P148" s="38">
        <v>0</v>
      </c>
    </row>
    <row r="149" spans="1:30" ht="18">
      <c r="A149" s="10">
        <f t="shared" si="0"/>
        <v>39</v>
      </c>
      <c r="B149" s="6">
        <v>30</v>
      </c>
      <c r="C149" s="6">
        <v>0</v>
      </c>
      <c r="D149" s="157">
        <v>4</v>
      </c>
      <c r="E149" s="6">
        <v>11</v>
      </c>
      <c r="F149" s="6">
        <v>1</v>
      </c>
      <c r="G149" s="6">
        <v>1</v>
      </c>
      <c r="H149" s="6">
        <v>2</v>
      </c>
      <c r="I149" s="6">
        <v>2</v>
      </c>
      <c r="J149" s="38">
        <v>2</v>
      </c>
      <c r="K149" s="6">
        <v>2</v>
      </c>
      <c r="L149" s="6">
        <v>1</v>
      </c>
      <c r="M149" s="6">
        <v>1</v>
      </c>
      <c r="N149" s="6" t="s">
        <v>723</v>
      </c>
      <c r="O149" s="38" t="s">
        <v>95</v>
      </c>
      <c r="P149" s="38">
        <v>0</v>
      </c>
      <c r="Q149" s="38">
        <v>7</v>
      </c>
      <c r="R149" s="6">
        <v>1</v>
      </c>
      <c r="S149" s="6">
        <v>8.6999999999999993</v>
      </c>
      <c r="T149" s="6">
        <v>2</v>
      </c>
      <c r="U149" s="38">
        <v>4</v>
      </c>
      <c r="V149" s="6">
        <v>8</v>
      </c>
      <c r="W149" s="6">
        <v>3</v>
      </c>
      <c r="X149" s="6">
        <v>3</v>
      </c>
      <c r="Y149" s="6">
        <v>5</v>
      </c>
      <c r="Z149" s="155">
        <v>43832</v>
      </c>
      <c r="AA149" s="6">
        <v>2</v>
      </c>
      <c r="AB149" s="6">
        <v>1</v>
      </c>
    </row>
    <row r="150" spans="1:30" ht="18">
      <c r="A150" s="10">
        <f t="shared" si="0"/>
        <v>48</v>
      </c>
      <c r="B150" s="6">
        <v>37</v>
      </c>
      <c r="C150" s="6">
        <v>7</v>
      </c>
      <c r="D150" s="157">
        <v>1</v>
      </c>
      <c r="F150" s="6">
        <v>215</v>
      </c>
      <c r="G150" s="6">
        <v>1</v>
      </c>
      <c r="H150" s="6">
        <v>1</v>
      </c>
      <c r="I150" s="6">
        <v>3</v>
      </c>
      <c r="J150" s="38" t="s">
        <v>92</v>
      </c>
      <c r="K150" s="6">
        <v>2</v>
      </c>
      <c r="L150" s="6">
        <v>1</v>
      </c>
      <c r="N150" s="6" t="s">
        <v>1383</v>
      </c>
      <c r="O150" s="38" t="s">
        <v>545</v>
      </c>
      <c r="P150" s="38">
        <v>0</v>
      </c>
      <c r="Q150" s="38">
        <v>1</v>
      </c>
      <c r="R150" s="6">
        <v>1</v>
      </c>
      <c r="S150" s="6">
        <v>7</v>
      </c>
      <c r="T150" s="6">
        <v>2</v>
      </c>
      <c r="U150" s="38">
        <v>4</v>
      </c>
      <c r="V150" s="6">
        <v>1</v>
      </c>
      <c r="W150" s="6">
        <v>2</v>
      </c>
      <c r="Y150" s="6">
        <v>2</v>
      </c>
      <c r="Z150" s="38">
        <v>1</v>
      </c>
      <c r="AA150" s="6">
        <v>1</v>
      </c>
      <c r="AB150" s="6">
        <v>2</v>
      </c>
      <c r="AD150" s="6" t="s">
        <v>1382</v>
      </c>
    </row>
    <row r="151" spans="1:30" ht="18">
      <c r="A151" s="10">
        <f t="shared" si="0"/>
        <v>63</v>
      </c>
      <c r="B151" s="6">
        <v>49</v>
      </c>
      <c r="C151" s="6">
        <v>7</v>
      </c>
      <c r="D151" s="157">
        <v>101</v>
      </c>
      <c r="E151" s="6">
        <v>20</v>
      </c>
      <c r="G151" s="6">
        <v>2</v>
      </c>
      <c r="H151" s="6">
        <v>1</v>
      </c>
      <c r="I151" s="6">
        <v>1</v>
      </c>
      <c r="J151" s="38" t="s">
        <v>92</v>
      </c>
      <c r="K151" s="6">
        <v>2</v>
      </c>
      <c r="L151" s="6">
        <v>2</v>
      </c>
      <c r="N151" s="6" t="s">
        <v>72</v>
      </c>
      <c r="O151" s="38" t="s">
        <v>136</v>
      </c>
      <c r="P151" s="38">
        <v>0</v>
      </c>
      <c r="Q151" s="38">
        <v>1</v>
      </c>
      <c r="R151" s="6">
        <v>1</v>
      </c>
      <c r="S151" s="6">
        <v>8</v>
      </c>
      <c r="T151" s="6">
        <v>1</v>
      </c>
      <c r="U151" s="38">
        <v>4</v>
      </c>
      <c r="V151" s="6">
        <v>0</v>
      </c>
      <c r="W151" s="6">
        <v>2</v>
      </c>
      <c r="X151" s="6">
        <v>1</v>
      </c>
      <c r="Y151" s="6">
        <v>5</v>
      </c>
      <c r="Z151" s="38">
        <v>1</v>
      </c>
      <c r="AA151" s="6">
        <v>2</v>
      </c>
      <c r="AB151" s="6">
        <v>2</v>
      </c>
      <c r="AD151" s="6" t="s">
        <v>1385</v>
      </c>
    </row>
    <row r="152" spans="1:30" ht="18">
      <c r="A152" s="10">
        <f t="shared" si="0"/>
        <v>58</v>
      </c>
      <c r="B152" s="6">
        <v>45</v>
      </c>
      <c r="C152" s="6">
        <v>3</v>
      </c>
      <c r="D152" s="157">
        <v>15</v>
      </c>
      <c r="E152" s="6">
        <v>11</v>
      </c>
      <c r="F152" s="6">
        <v>101</v>
      </c>
      <c r="G152" s="6">
        <v>2</v>
      </c>
      <c r="I152" s="124">
        <v>2</v>
      </c>
      <c r="J152" s="38" t="s">
        <v>92</v>
      </c>
      <c r="K152" s="6">
        <v>2</v>
      </c>
      <c r="M152" s="6">
        <v>1</v>
      </c>
      <c r="N152" s="6">
        <v>6</v>
      </c>
      <c r="O152" s="38">
        <v>1</v>
      </c>
      <c r="P152" s="38" t="s">
        <v>95</v>
      </c>
      <c r="Q152" s="38">
        <v>1</v>
      </c>
      <c r="R152" s="6">
        <v>1</v>
      </c>
      <c r="S152" s="6">
        <v>8.4</v>
      </c>
      <c r="T152" s="6">
        <v>2</v>
      </c>
      <c r="U152" s="38">
        <v>4</v>
      </c>
      <c r="W152" s="6">
        <v>1</v>
      </c>
      <c r="X152" s="6">
        <v>2</v>
      </c>
      <c r="Y152" s="6">
        <v>5</v>
      </c>
      <c r="Z152" s="38">
        <v>1</v>
      </c>
      <c r="AA152" s="6">
        <v>1</v>
      </c>
      <c r="AB152" s="6">
        <v>1</v>
      </c>
      <c r="AD152" s="6" t="s">
        <v>1386</v>
      </c>
    </row>
    <row r="153" spans="1:30" ht="18">
      <c r="A153" s="10">
        <f t="shared" si="0"/>
        <v>52</v>
      </c>
      <c r="B153" s="6">
        <v>40</v>
      </c>
      <c r="C153" s="6">
        <v>3</v>
      </c>
      <c r="D153" s="157">
        <v>3</v>
      </c>
      <c r="E153" s="88">
        <v>44017</v>
      </c>
      <c r="F153" s="6">
        <v>101</v>
      </c>
      <c r="G153" s="6">
        <v>2</v>
      </c>
      <c r="H153" s="6">
        <v>1</v>
      </c>
      <c r="I153" s="6">
        <v>1</v>
      </c>
      <c r="J153" s="38" t="s">
        <v>163</v>
      </c>
      <c r="K153" s="6">
        <v>2</v>
      </c>
      <c r="L153" s="6">
        <v>2</v>
      </c>
      <c r="M153" s="6">
        <v>1</v>
      </c>
      <c r="N153" s="6" t="s">
        <v>333</v>
      </c>
      <c r="O153" s="38">
        <v>6</v>
      </c>
      <c r="P153" s="38">
        <v>2</v>
      </c>
      <c r="Q153" s="38">
        <v>1</v>
      </c>
      <c r="R153" s="6">
        <v>1</v>
      </c>
      <c r="S153" s="6">
        <v>8</v>
      </c>
      <c r="T153" s="6">
        <v>2</v>
      </c>
      <c r="U153" s="38">
        <v>4</v>
      </c>
      <c r="W153" s="6">
        <v>2</v>
      </c>
      <c r="X153" s="6">
        <v>2</v>
      </c>
      <c r="Y153" s="6">
        <v>6</v>
      </c>
      <c r="Z153" s="38" t="s">
        <v>462</v>
      </c>
      <c r="AA153" s="6">
        <v>2</v>
      </c>
      <c r="AB153" s="6">
        <v>2</v>
      </c>
      <c r="AD153" s="6" t="s">
        <v>1387</v>
      </c>
    </row>
    <row r="154" spans="1:30" ht="18">
      <c r="A154" s="10">
        <f t="shared" si="0"/>
        <v>17</v>
      </c>
      <c r="B154" s="6">
        <v>13</v>
      </c>
      <c r="C154" s="6">
        <v>3</v>
      </c>
      <c r="D154" s="157">
        <v>1</v>
      </c>
      <c r="E154" s="6">
        <v>4</v>
      </c>
      <c r="G154" s="6">
        <v>1</v>
      </c>
      <c r="H154" s="6">
        <v>1</v>
      </c>
      <c r="J154" s="38">
        <v>1</v>
      </c>
      <c r="K154" s="6">
        <v>2</v>
      </c>
      <c r="L154" s="6">
        <v>1</v>
      </c>
      <c r="M154" s="6">
        <v>5</v>
      </c>
      <c r="N154" s="6">
        <v>9</v>
      </c>
      <c r="O154" s="38" t="s">
        <v>136</v>
      </c>
      <c r="P154" s="38">
        <v>2</v>
      </c>
      <c r="Q154" s="38">
        <v>1</v>
      </c>
      <c r="R154" s="6">
        <v>1</v>
      </c>
      <c r="T154" s="124">
        <v>2</v>
      </c>
      <c r="U154" s="38">
        <v>2</v>
      </c>
      <c r="V154" s="6">
        <v>2</v>
      </c>
      <c r="W154" s="6">
        <v>2</v>
      </c>
      <c r="X154" s="6">
        <v>2</v>
      </c>
      <c r="Y154" s="6">
        <v>6</v>
      </c>
      <c r="Z154" s="38">
        <v>1</v>
      </c>
      <c r="AA154" s="6">
        <v>1</v>
      </c>
      <c r="AB154" s="6">
        <v>1</v>
      </c>
      <c r="AD154" s="6" t="s">
        <v>1388</v>
      </c>
    </row>
    <row r="155" spans="1:30" ht="18">
      <c r="A155" s="10">
        <f t="shared" si="0"/>
        <v>38</v>
      </c>
      <c r="B155" s="6">
        <v>29</v>
      </c>
      <c r="C155" s="6">
        <v>3</v>
      </c>
      <c r="D155" s="157">
        <v>1</v>
      </c>
      <c r="E155" s="6">
        <v>4</v>
      </c>
      <c r="G155" s="6">
        <v>1</v>
      </c>
      <c r="I155" s="6">
        <v>1</v>
      </c>
      <c r="J155" s="38" t="s">
        <v>154</v>
      </c>
      <c r="K155" s="6">
        <v>2</v>
      </c>
      <c r="L155" s="6">
        <v>2</v>
      </c>
      <c r="M155" s="6">
        <v>1</v>
      </c>
      <c r="N155" s="6" t="s">
        <v>95</v>
      </c>
      <c r="O155" s="38" t="s">
        <v>95</v>
      </c>
      <c r="P155" s="38">
        <v>2</v>
      </c>
      <c r="Q155" s="38">
        <v>1</v>
      </c>
      <c r="R155" s="6">
        <v>1</v>
      </c>
      <c r="S155" s="6">
        <v>7</v>
      </c>
      <c r="T155" s="6">
        <v>2</v>
      </c>
      <c r="U155" s="38">
        <v>1</v>
      </c>
      <c r="W155" s="6">
        <v>2</v>
      </c>
      <c r="X155" s="6">
        <v>1</v>
      </c>
      <c r="Y155" s="6">
        <v>5</v>
      </c>
      <c r="Z155" s="38">
        <v>1</v>
      </c>
      <c r="AA155" s="6">
        <v>1</v>
      </c>
      <c r="AB155" s="6">
        <v>1</v>
      </c>
      <c r="AD155" s="6" t="s">
        <v>1391</v>
      </c>
    </row>
    <row r="156" spans="1:30" ht="18">
      <c r="A156" s="10">
        <f t="shared" si="0"/>
        <v>62</v>
      </c>
      <c r="B156" s="6">
        <v>48</v>
      </c>
      <c r="C156" s="6">
        <v>7</v>
      </c>
      <c r="D156" s="164">
        <v>15</v>
      </c>
      <c r="E156" s="6">
        <v>11</v>
      </c>
      <c r="F156" s="6">
        <v>596</v>
      </c>
      <c r="G156" s="6">
        <v>1</v>
      </c>
      <c r="H156" s="6">
        <v>1</v>
      </c>
      <c r="I156" s="6">
        <v>1</v>
      </c>
      <c r="J156" s="38" t="s">
        <v>92</v>
      </c>
      <c r="K156" s="6">
        <v>1</v>
      </c>
      <c r="M156" s="6">
        <v>1</v>
      </c>
      <c r="N156" s="6" t="s">
        <v>95</v>
      </c>
      <c r="O156" s="38">
        <v>4</v>
      </c>
      <c r="P156" s="38">
        <v>1</v>
      </c>
      <c r="Q156" s="38">
        <v>1</v>
      </c>
      <c r="R156" s="6">
        <v>1</v>
      </c>
      <c r="S156" s="6">
        <v>8</v>
      </c>
      <c r="U156" s="38">
        <v>1</v>
      </c>
      <c r="V156" s="6">
        <v>2</v>
      </c>
      <c r="W156" s="6">
        <v>2</v>
      </c>
      <c r="X156" s="6">
        <v>5</v>
      </c>
      <c r="Y156" s="6">
        <v>6</v>
      </c>
      <c r="Z156" s="38">
        <v>2</v>
      </c>
      <c r="AA156" s="6">
        <v>1</v>
      </c>
      <c r="AB156" s="6">
        <v>1</v>
      </c>
      <c r="AC156" s="6" t="s">
        <v>1393</v>
      </c>
      <c r="AD156" s="6" t="s">
        <v>1394</v>
      </c>
    </row>
    <row r="157" spans="1:30" ht="18">
      <c r="A157" s="10">
        <f t="shared" si="0"/>
        <v>56</v>
      </c>
      <c r="B157" s="6">
        <v>43</v>
      </c>
      <c r="C157" s="6">
        <v>7</v>
      </c>
      <c r="D157" s="157">
        <v>101</v>
      </c>
      <c r="E157" s="88">
        <v>44013</v>
      </c>
      <c r="F157" s="6">
        <v>3</v>
      </c>
      <c r="G157" s="6">
        <v>1</v>
      </c>
      <c r="H157" s="6">
        <v>1</v>
      </c>
      <c r="I157" s="6">
        <v>1</v>
      </c>
      <c r="J157" s="38" t="s">
        <v>154</v>
      </c>
      <c r="K157" s="6">
        <v>2</v>
      </c>
      <c r="L157" s="6">
        <v>2</v>
      </c>
      <c r="M157" s="6">
        <v>1</v>
      </c>
      <c r="N157" s="6" t="s">
        <v>72</v>
      </c>
      <c r="O157" s="38">
        <v>6</v>
      </c>
      <c r="P157" s="38">
        <v>1</v>
      </c>
      <c r="Q157" s="38">
        <v>1</v>
      </c>
      <c r="R157" s="6">
        <v>1</v>
      </c>
      <c r="S157" s="6">
        <v>6.6</v>
      </c>
      <c r="T157" s="6">
        <v>1</v>
      </c>
      <c r="U157" s="38">
        <v>4</v>
      </c>
      <c r="V157" s="6">
        <v>1</v>
      </c>
      <c r="W157" s="6">
        <v>1</v>
      </c>
      <c r="X157" s="6">
        <v>3</v>
      </c>
      <c r="Y157" s="6">
        <v>8</v>
      </c>
      <c r="Z157" s="38">
        <v>1</v>
      </c>
      <c r="AA157" s="6">
        <v>1</v>
      </c>
      <c r="AB157" s="6">
        <v>1</v>
      </c>
      <c r="AC157" s="6" t="s">
        <v>1395</v>
      </c>
      <c r="AD157" s="6" t="s">
        <v>1396</v>
      </c>
    </row>
    <row r="158" spans="1:30" ht="18">
      <c r="A158" s="10">
        <f t="shared" si="0"/>
        <v>57</v>
      </c>
      <c r="B158" s="6">
        <v>44</v>
      </c>
      <c r="C158" s="6">
        <v>3</v>
      </c>
      <c r="D158" s="157">
        <v>101</v>
      </c>
      <c r="G158" s="6">
        <v>1</v>
      </c>
      <c r="H158" s="6">
        <v>1</v>
      </c>
      <c r="I158" s="6">
        <v>2</v>
      </c>
      <c r="J158" s="38" t="s">
        <v>1398</v>
      </c>
      <c r="K158" s="6">
        <v>2</v>
      </c>
      <c r="L158" s="6">
        <v>1</v>
      </c>
      <c r="M158" s="6">
        <v>1</v>
      </c>
      <c r="N158" s="6" t="s">
        <v>95</v>
      </c>
      <c r="O158" s="38">
        <v>6</v>
      </c>
      <c r="P158" s="38">
        <v>1</v>
      </c>
      <c r="Q158" s="38">
        <v>1</v>
      </c>
      <c r="R158" s="6">
        <v>1</v>
      </c>
      <c r="T158" s="6">
        <v>2</v>
      </c>
      <c r="U158" s="38">
        <v>4</v>
      </c>
      <c r="V158" s="6">
        <v>1</v>
      </c>
      <c r="W158" s="6">
        <v>1</v>
      </c>
      <c r="Y158" s="6">
        <v>5</v>
      </c>
      <c r="Z158" s="38">
        <v>1</v>
      </c>
      <c r="AA158" s="6">
        <v>1</v>
      </c>
      <c r="AB158" s="6">
        <v>1</v>
      </c>
      <c r="AC158" s="6" t="s">
        <v>1399</v>
      </c>
      <c r="AD158" s="6" t="s">
        <v>1400</v>
      </c>
    </row>
    <row r="159" spans="1:30" ht="18">
      <c r="A159" s="10">
        <f t="shared" si="0"/>
        <v>45</v>
      </c>
      <c r="B159" s="6">
        <v>35</v>
      </c>
      <c r="C159" s="6">
        <v>1</v>
      </c>
      <c r="D159" s="157">
        <v>101</v>
      </c>
      <c r="E159" s="6">
        <v>15</v>
      </c>
      <c r="F159" s="6">
        <v>11</v>
      </c>
      <c r="G159" s="6">
        <v>1</v>
      </c>
      <c r="H159" s="6">
        <v>1</v>
      </c>
      <c r="I159" s="6">
        <v>2</v>
      </c>
      <c r="J159" s="38" t="s">
        <v>154</v>
      </c>
      <c r="K159" s="6">
        <v>1</v>
      </c>
      <c r="L159" s="6">
        <v>2</v>
      </c>
      <c r="M159" s="6">
        <v>1</v>
      </c>
      <c r="N159" s="6" t="s">
        <v>95</v>
      </c>
      <c r="O159" s="38" t="s">
        <v>94</v>
      </c>
      <c r="P159" s="38">
        <v>1</v>
      </c>
      <c r="Q159" s="38">
        <v>1</v>
      </c>
      <c r="R159" s="6">
        <v>1</v>
      </c>
      <c r="T159" s="6">
        <v>2</v>
      </c>
      <c r="U159" s="38">
        <v>99</v>
      </c>
      <c r="V159" s="6">
        <v>5</v>
      </c>
      <c r="W159" s="6">
        <v>3</v>
      </c>
      <c r="Y159" s="6">
        <v>6</v>
      </c>
      <c r="Z159" s="38">
        <v>1</v>
      </c>
      <c r="AA159" s="6">
        <v>2</v>
      </c>
      <c r="AB159" s="6">
        <v>1</v>
      </c>
      <c r="AC159" s="6" t="s">
        <v>1403</v>
      </c>
      <c r="AD159" s="6" t="s">
        <v>1402</v>
      </c>
    </row>
    <row r="160" spans="1:30" ht="18">
      <c r="A160" s="10">
        <f t="shared" si="0"/>
        <v>35</v>
      </c>
      <c r="B160" s="6">
        <v>27</v>
      </c>
      <c r="C160" s="6">
        <v>0</v>
      </c>
      <c r="D160" s="157">
        <v>101</v>
      </c>
      <c r="E160" s="6">
        <v>15</v>
      </c>
      <c r="F160" s="6">
        <v>11</v>
      </c>
      <c r="G160" s="6">
        <v>1</v>
      </c>
      <c r="H160" s="6">
        <v>1</v>
      </c>
      <c r="I160" s="6">
        <v>1</v>
      </c>
      <c r="J160" s="38">
        <v>1</v>
      </c>
      <c r="K160" s="6">
        <v>2</v>
      </c>
      <c r="L160" s="6">
        <v>2</v>
      </c>
      <c r="M160" s="6" t="s">
        <v>256</v>
      </c>
      <c r="N160" s="6" t="s">
        <v>95</v>
      </c>
      <c r="O160" s="38" t="s">
        <v>95</v>
      </c>
      <c r="P160" s="38" t="s">
        <v>95</v>
      </c>
      <c r="Q160" s="38" t="s">
        <v>552</v>
      </c>
      <c r="R160" s="6">
        <v>1</v>
      </c>
      <c r="S160" s="6">
        <v>7</v>
      </c>
      <c r="T160" s="6">
        <v>2</v>
      </c>
      <c r="U160" s="38">
        <v>4</v>
      </c>
      <c r="V160" s="6">
        <v>3</v>
      </c>
      <c r="X160" s="6">
        <v>0</v>
      </c>
      <c r="Y160" s="6">
        <v>4</v>
      </c>
      <c r="Z160" s="38">
        <v>1</v>
      </c>
      <c r="AA160" s="6">
        <v>1</v>
      </c>
      <c r="AB160" s="6">
        <v>1</v>
      </c>
      <c r="AD160" s="6" t="s">
        <v>1404</v>
      </c>
    </row>
    <row r="161" spans="1:30" ht="18">
      <c r="A161" s="10">
        <f t="shared" si="0"/>
        <v>59</v>
      </c>
      <c r="B161" s="6">
        <v>46</v>
      </c>
      <c r="C161" s="6">
        <v>3</v>
      </c>
      <c r="D161" s="157">
        <v>101</v>
      </c>
      <c r="E161" s="6">
        <v>2</v>
      </c>
      <c r="F161" s="6">
        <v>15</v>
      </c>
      <c r="G161" s="6">
        <v>1</v>
      </c>
      <c r="H161" s="6">
        <v>1</v>
      </c>
      <c r="I161" s="6">
        <v>1</v>
      </c>
      <c r="J161" s="38" t="s">
        <v>462</v>
      </c>
      <c r="K161" s="6">
        <v>1</v>
      </c>
      <c r="L161" s="6">
        <v>1</v>
      </c>
      <c r="N161" s="6" t="s">
        <v>95</v>
      </c>
      <c r="O161" s="38">
        <v>6</v>
      </c>
      <c r="P161" s="38">
        <v>1</v>
      </c>
      <c r="Q161" s="38">
        <v>1</v>
      </c>
      <c r="R161" s="6">
        <v>1</v>
      </c>
      <c r="S161" s="6">
        <v>7.2</v>
      </c>
      <c r="T161" s="6">
        <v>1</v>
      </c>
      <c r="U161" s="38">
        <v>4</v>
      </c>
      <c r="V161" s="6">
        <v>2</v>
      </c>
      <c r="W161" s="6">
        <v>1</v>
      </c>
      <c r="X161" s="6">
        <v>0</v>
      </c>
      <c r="Y161" s="6">
        <v>4</v>
      </c>
      <c r="Z161" s="38">
        <v>1</v>
      </c>
      <c r="AA161" s="6">
        <v>1</v>
      </c>
      <c r="AB161" s="6">
        <v>1</v>
      </c>
      <c r="AC161" s="6" t="s">
        <v>1405</v>
      </c>
      <c r="AD161" s="6" t="s">
        <v>1406</v>
      </c>
    </row>
    <row r="162" spans="1:30" ht="18">
      <c r="A162" s="10">
        <f t="shared" si="0"/>
        <v>45</v>
      </c>
      <c r="B162" s="6">
        <v>35</v>
      </c>
      <c r="C162" s="6">
        <v>0</v>
      </c>
      <c r="D162" s="157">
        <v>1</v>
      </c>
      <c r="E162" s="6">
        <v>3</v>
      </c>
      <c r="G162" s="6">
        <v>2</v>
      </c>
      <c r="H162" s="6">
        <v>1</v>
      </c>
      <c r="I162" s="6">
        <v>3</v>
      </c>
      <c r="J162" s="38">
        <v>7</v>
      </c>
      <c r="K162" s="6">
        <v>1</v>
      </c>
      <c r="M162" s="6">
        <v>1</v>
      </c>
      <c r="N162" s="6" t="s">
        <v>95</v>
      </c>
      <c r="O162" s="38" t="s">
        <v>136</v>
      </c>
      <c r="P162" s="38">
        <v>0</v>
      </c>
      <c r="Q162" s="38">
        <v>1</v>
      </c>
      <c r="R162" s="6">
        <v>1</v>
      </c>
      <c r="T162" s="6">
        <v>2</v>
      </c>
      <c r="U162" s="38">
        <v>4</v>
      </c>
      <c r="V162" s="6">
        <v>1</v>
      </c>
      <c r="W162" s="6">
        <v>1</v>
      </c>
      <c r="X162" s="6">
        <v>3</v>
      </c>
      <c r="Y162" s="6">
        <v>99</v>
      </c>
      <c r="AA162" s="6">
        <v>2</v>
      </c>
      <c r="AB162" s="6">
        <v>1</v>
      </c>
      <c r="AC162" s="6" t="s">
        <v>1407</v>
      </c>
    </row>
    <row r="163" spans="1:30" ht="18">
      <c r="A163" s="10">
        <f t="shared" si="0"/>
        <v>30</v>
      </c>
      <c r="B163" s="6">
        <v>23</v>
      </c>
      <c r="C163" s="6">
        <v>0</v>
      </c>
      <c r="E163" s="6">
        <v>9</v>
      </c>
      <c r="G163" s="6">
        <v>2</v>
      </c>
      <c r="H163" s="6">
        <v>2</v>
      </c>
      <c r="I163" s="6">
        <v>3</v>
      </c>
      <c r="J163" s="38">
        <v>6</v>
      </c>
      <c r="K163" s="6">
        <v>1</v>
      </c>
      <c r="L163" s="6">
        <v>2</v>
      </c>
      <c r="M163" s="6">
        <v>5</v>
      </c>
      <c r="N163" s="6">
        <v>99</v>
      </c>
      <c r="O163" s="38">
        <v>9</v>
      </c>
      <c r="P163" s="38">
        <v>7</v>
      </c>
      <c r="Q163" s="38">
        <v>1</v>
      </c>
      <c r="R163" s="6">
        <v>1</v>
      </c>
      <c r="S163" s="6"/>
      <c r="T163" s="6">
        <v>1</v>
      </c>
      <c r="V163" s="6">
        <v>1</v>
      </c>
      <c r="W163" s="6">
        <v>1</v>
      </c>
      <c r="X163" s="124">
        <v>1</v>
      </c>
      <c r="Y163" s="6">
        <v>99</v>
      </c>
      <c r="Z163" s="38">
        <v>1</v>
      </c>
      <c r="AA163" s="6">
        <v>2</v>
      </c>
      <c r="AB163" s="6">
        <v>2</v>
      </c>
    </row>
    <row r="164" spans="1:30" ht="18">
      <c r="A164" s="10">
        <f t="shared" si="0"/>
        <v>58</v>
      </c>
      <c r="B164" s="6">
        <v>45</v>
      </c>
      <c r="C164" s="6">
        <v>1</v>
      </c>
      <c r="D164" s="157">
        <v>101</v>
      </c>
      <c r="E164" s="6">
        <v>215</v>
      </c>
      <c r="F164" s="6">
        <v>11</v>
      </c>
      <c r="G164" s="6">
        <v>2</v>
      </c>
      <c r="H164" s="6">
        <v>1</v>
      </c>
      <c r="I164" s="6">
        <v>1</v>
      </c>
      <c r="J164" s="38" t="s">
        <v>597</v>
      </c>
      <c r="K164" s="6">
        <v>2</v>
      </c>
      <c r="L164" s="6">
        <v>1</v>
      </c>
      <c r="M164" s="6">
        <v>1</v>
      </c>
      <c r="N164" s="6" t="s">
        <v>72</v>
      </c>
      <c r="O164" s="38">
        <v>6</v>
      </c>
      <c r="P164" s="38">
        <v>0</v>
      </c>
      <c r="Q164" s="38">
        <v>1</v>
      </c>
      <c r="R164" s="6">
        <v>1</v>
      </c>
      <c r="S164" s="6">
        <v>9.6999999999999993</v>
      </c>
      <c r="T164" s="6">
        <v>1</v>
      </c>
      <c r="U164" s="38">
        <v>4</v>
      </c>
      <c r="V164" s="6">
        <v>0</v>
      </c>
      <c r="W164" s="6">
        <v>1</v>
      </c>
      <c r="X164" s="6">
        <v>2</v>
      </c>
      <c r="Y164" s="6">
        <v>5</v>
      </c>
      <c r="Z164" s="38">
        <v>1</v>
      </c>
      <c r="AA164" s="6">
        <v>1</v>
      </c>
      <c r="AB164" s="6">
        <v>1</v>
      </c>
      <c r="AD164" s="6" t="s">
        <v>1409</v>
      </c>
    </row>
    <row r="165" spans="1:30" ht="18">
      <c r="A165" s="10">
        <f t="shared" si="0"/>
        <v>100</v>
      </c>
      <c r="B165" s="6">
        <v>78</v>
      </c>
      <c r="C165" s="6">
        <v>3</v>
      </c>
      <c r="D165" s="157">
        <v>15</v>
      </c>
      <c r="E165" s="6">
        <v>16</v>
      </c>
      <c r="F165" s="6">
        <v>1</v>
      </c>
      <c r="G165" s="6">
        <v>1</v>
      </c>
      <c r="I165" s="6">
        <v>1</v>
      </c>
      <c r="J165" s="38" t="s">
        <v>92</v>
      </c>
      <c r="K165" s="6">
        <v>2</v>
      </c>
      <c r="L165" s="6">
        <v>1</v>
      </c>
      <c r="M165" s="6">
        <v>1</v>
      </c>
      <c r="N165" s="6" t="s">
        <v>145</v>
      </c>
      <c r="O165" s="38" t="s">
        <v>588</v>
      </c>
      <c r="P165" s="38">
        <v>1</v>
      </c>
      <c r="Q165" s="38">
        <v>1</v>
      </c>
      <c r="R165" s="6">
        <v>1</v>
      </c>
      <c r="S165" s="6">
        <v>10</v>
      </c>
      <c r="T165" s="6">
        <v>2</v>
      </c>
      <c r="U165" s="38" t="s">
        <v>176</v>
      </c>
      <c r="V165" s="6">
        <v>3</v>
      </c>
      <c r="W165" s="6">
        <v>1</v>
      </c>
      <c r="X165" s="6">
        <v>2</v>
      </c>
      <c r="Y165" s="6">
        <v>6</v>
      </c>
      <c r="Z165" s="38" t="s">
        <v>95</v>
      </c>
      <c r="AA165" s="6">
        <v>1</v>
      </c>
      <c r="AB165" s="6">
        <v>1</v>
      </c>
      <c r="AC165" s="6" t="s">
        <v>1410</v>
      </c>
      <c r="AD165" s="6" t="s">
        <v>1411</v>
      </c>
    </row>
    <row r="166" spans="1:30" ht="18">
      <c r="A166" s="10">
        <f t="shared" si="0"/>
        <v>73</v>
      </c>
      <c r="B166" s="6">
        <v>57</v>
      </c>
      <c r="C166" s="6">
        <v>3</v>
      </c>
      <c r="D166" s="157">
        <v>15</v>
      </c>
      <c r="E166" s="6">
        <v>101</v>
      </c>
      <c r="G166" s="6">
        <v>2</v>
      </c>
      <c r="H166" s="6">
        <v>1</v>
      </c>
      <c r="I166" s="6">
        <v>3</v>
      </c>
      <c r="J166" s="38" t="s">
        <v>92</v>
      </c>
      <c r="K166" s="6">
        <v>2</v>
      </c>
      <c r="L166" s="6">
        <v>1</v>
      </c>
      <c r="M166" s="6">
        <v>1</v>
      </c>
      <c r="N166" s="6" t="s">
        <v>72</v>
      </c>
      <c r="O166" s="38">
        <v>2.4</v>
      </c>
      <c r="P166" s="38">
        <v>7</v>
      </c>
      <c r="Q166" s="38">
        <v>2</v>
      </c>
      <c r="R166" s="6">
        <v>1</v>
      </c>
      <c r="S166" s="6">
        <v>9</v>
      </c>
      <c r="T166" s="6">
        <v>1</v>
      </c>
      <c r="U166" s="38">
        <v>4</v>
      </c>
      <c r="V166" s="6">
        <v>1</v>
      </c>
      <c r="W166" s="6">
        <v>1</v>
      </c>
      <c r="X166" s="6">
        <v>5</v>
      </c>
      <c r="Y166" s="6">
        <v>9</v>
      </c>
      <c r="Z166" s="38">
        <v>1</v>
      </c>
      <c r="AA166" s="6">
        <v>1</v>
      </c>
      <c r="AB166" s="6">
        <v>2</v>
      </c>
      <c r="AC166" s="126" t="s">
        <v>1414</v>
      </c>
      <c r="AD166" s="6" t="s">
        <v>1416</v>
      </c>
    </row>
    <row r="167" spans="1:30" ht="18">
      <c r="A167" s="10">
        <f t="shared" si="0"/>
        <v>39</v>
      </c>
      <c r="B167" s="6">
        <v>30</v>
      </c>
      <c r="C167" s="6">
        <v>1</v>
      </c>
      <c r="D167" s="157">
        <v>2</v>
      </c>
      <c r="E167" s="6">
        <v>1</v>
      </c>
      <c r="F167" s="6">
        <v>3</v>
      </c>
      <c r="G167" s="6">
        <v>1</v>
      </c>
      <c r="H167" s="6">
        <v>1</v>
      </c>
      <c r="I167" s="6">
        <v>1</v>
      </c>
      <c r="J167" s="38" t="s">
        <v>154</v>
      </c>
      <c r="K167" s="6">
        <v>2</v>
      </c>
      <c r="L167" s="6">
        <v>2</v>
      </c>
      <c r="M167" s="6">
        <v>1</v>
      </c>
      <c r="N167" s="6" t="s">
        <v>72</v>
      </c>
      <c r="O167" s="38" t="s">
        <v>723</v>
      </c>
      <c r="P167" s="38" t="s">
        <v>95</v>
      </c>
      <c r="Q167" s="38">
        <v>1</v>
      </c>
      <c r="R167" s="6">
        <v>1</v>
      </c>
      <c r="T167" s="6">
        <v>2</v>
      </c>
      <c r="U167" s="38">
        <v>1</v>
      </c>
      <c r="V167" s="6">
        <v>1</v>
      </c>
      <c r="W167" s="6">
        <v>1</v>
      </c>
      <c r="X167" s="6">
        <v>1</v>
      </c>
      <c r="Y167" s="6">
        <v>7</v>
      </c>
      <c r="Z167" s="38">
        <v>1</v>
      </c>
      <c r="AA167" s="6">
        <v>2</v>
      </c>
      <c r="AB167" s="6">
        <v>1</v>
      </c>
      <c r="AC167" s="6" t="s">
        <v>1417</v>
      </c>
      <c r="AD167" s="6" t="s">
        <v>1418</v>
      </c>
    </row>
    <row r="168" spans="1:30" ht="18">
      <c r="A168" s="10">
        <f t="shared" si="0"/>
        <v>62</v>
      </c>
      <c r="B168" s="81">
        <v>48</v>
      </c>
      <c r="C168" s="81">
        <v>0</v>
      </c>
      <c r="D168" s="162"/>
      <c r="E168" s="78"/>
      <c r="F168" s="78"/>
      <c r="G168" s="78"/>
      <c r="H168" s="78"/>
      <c r="I168" s="78"/>
      <c r="J168" s="153"/>
      <c r="K168" s="78"/>
      <c r="L168" s="78"/>
      <c r="M168" s="78"/>
      <c r="N168" s="78"/>
      <c r="O168" s="153"/>
      <c r="P168" s="153"/>
      <c r="Q168" s="153"/>
      <c r="R168" s="78"/>
      <c r="S168" s="78"/>
      <c r="T168" s="78"/>
      <c r="U168" s="153"/>
      <c r="V168" s="78"/>
      <c r="W168" s="78"/>
      <c r="X168" s="78"/>
      <c r="Y168" s="78"/>
      <c r="Z168" s="153"/>
      <c r="AA168" s="78"/>
      <c r="AB168" s="78"/>
      <c r="AC168" s="78"/>
      <c r="AD168" s="78"/>
    </row>
    <row r="169" spans="1:30" ht="18">
      <c r="A169" s="10">
        <f t="shared" si="0"/>
        <v>26</v>
      </c>
      <c r="B169" s="6">
        <v>20</v>
      </c>
      <c r="C169" s="6">
        <v>0</v>
      </c>
      <c r="D169" s="157">
        <v>101</v>
      </c>
      <c r="G169" s="6">
        <v>1</v>
      </c>
      <c r="H169" s="6">
        <v>1</v>
      </c>
      <c r="I169" s="6">
        <v>1</v>
      </c>
      <c r="J169" s="38" t="s">
        <v>92</v>
      </c>
      <c r="K169" s="6">
        <v>1</v>
      </c>
      <c r="L169" s="6">
        <v>2</v>
      </c>
      <c r="M169" s="6">
        <v>1</v>
      </c>
      <c r="N169" s="6" t="s">
        <v>95</v>
      </c>
      <c r="O169" s="38" t="s">
        <v>723</v>
      </c>
      <c r="P169" s="38">
        <v>1</v>
      </c>
      <c r="Q169" s="38">
        <v>1</v>
      </c>
      <c r="R169" s="6">
        <v>1</v>
      </c>
      <c r="T169" s="6">
        <v>1</v>
      </c>
      <c r="U169" s="38">
        <v>4</v>
      </c>
      <c r="V169" s="6">
        <v>2</v>
      </c>
      <c r="W169" s="6">
        <v>1</v>
      </c>
      <c r="X169" s="6">
        <v>1</v>
      </c>
      <c r="Y169" s="6">
        <v>8</v>
      </c>
      <c r="Z169" s="38">
        <v>1</v>
      </c>
      <c r="AA169" s="124">
        <v>1</v>
      </c>
      <c r="AB169" s="6">
        <v>2</v>
      </c>
      <c r="AC169" s="6" t="s">
        <v>1424</v>
      </c>
      <c r="AD169" s="6" t="s">
        <v>1425</v>
      </c>
    </row>
    <row r="170" spans="1:30" ht="18">
      <c r="A170" s="10">
        <f t="shared" si="0"/>
        <v>53</v>
      </c>
      <c r="B170" s="6">
        <v>41</v>
      </c>
      <c r="C170" s="6">
        <v>7</v>
      </c>
      <c r="D170" s="157">
        <v>101</v>
      </c>
      <c r="E170" s="6">
        <v>215</v>
      </c>
      <c r="F170" s="6">
        <v>1</v>
      </c>
      <c r="G170" s="6">
        <v>1</v>
      </c>
      <c r="H170" s="6">
        <v>1</v>
      </c>
      <c r="I170" s="6">
        <v>1</v>
      </c>
      <c r="J170" s="38" t="s">
        <v>154</v>
      </c>
      <c r="K170" s="6">
        <v>2</v>
      </c>
      <c r="L170" s="6">
        <v>1</v>
      </c>
      <c r="M170" s="6">
        <v>1</v>
      </c>
      <c r="N170" s="6" t="s">
        <v>256</v>
      </c>
      <c r="O170" s="38" t="s">
        <v>200</v>
      </c>
      <c r="P170" s="38">
        <v>2</v>
      </c>
    </row>
    <row r="171" spans="1:30" ht="18">
      <c r="A171" s="10">
        <f t="shared" si="0"/>
        <v>77</v>
      </c>
      <c r="B171" s="6">
        <v>60</v>
      </c>
      <c r="C171" s="6">
        <v>1</v>
      </c>
      <c r="D171" s="157">
        <v>101</v>
      </c>
      <c r="E171" s="6">
        <v>11</v>
      </c>
      <c r="F171" s="6">
        <v>215</v>
      </c>
      <c r="G171" s="6">
        <v>1</v>
      </c>
      <c r="H171" s="6">
        <v>1</v>
      </c>
      <c r="I171" s="6">
        <v>1</v>
      </c>
      <c r="J171" s="38" t="s">
        <v>92</v>
      </c>
      <c r="K171" s="6">
        <v>2</v>
      </c>
      <c r="L171" s="6">
        <v>1</v>
      </c>
      <c r="M171" s="6">
        <v>1</v>
      </c>
      <c r="N171" s="6" t="s">
        <v>188</v>
      </c>
      <c r="O171" s="38" t="s">
        <v>588</v>
      </c>
      <c r="P171" s="38">
        <v>1</v>
      </c>
      <c r="Q171" s="38">
        <v>1</v>
      </c>
      <c r="R171" s="6">
        <v>1</v>
      </c>
      <c r="T171" s="6">
        <v>2</v>
      </c>
      <c r="U171" s="38">
        <v>4</v>
      </c>
      <c r="V171" s="6">
        <v>2</v>
      </c>
      <c r="W171" s="6">
        <v>2</v>
      </c>
      <c r="X171" s="6">
        <v>1</v>
      </c>
      <c r="Y171" s="6">
        <v>10</v>
      </c>
      <c r="Z171" s="38">
        <v>1</v>
      </c>
      <c r="AA171" s="6">
        <v>2</v>
      </c>
      <c r="AB171" s="6">
        <v>1</v>
      </c>
      <c r="AC171" s="6" t="s">
        <v>1430</v>
      </c>
      <c r="AD171" s="6" t="s">
        <v>1431</v>
      </c>
    </row>
    <row r="172" spans="1:30" ht="18">
      <c r="A172" s="39">
        <f t="shared" si="0"/>
        <v>30</v>
      </c>
      <c r="B172" s="28">
        <v>23</v>
      </c>
      <c r="C172" s="28">
        <v>9</v>
      </c>
      <c r="D172" s="159">
        <v>1</v>
      </c>
      <c r="E172" s="28">
        <v>101</v>
      </c>
      <c r="F172" s="29"/>
      <c r="G172" s="28">
        <v>2</v>
      </c>
      <c r="H172" s="28">
        <v>1</v>
      </c>
      <c r="I172" s="28">
        <v>1</v>
      </c>
      <c r="J172" s="150" t="s">
        <v>533</v>
      </c>
      <c r="K172" s="28">
        <v>1</v>
      </c>
      <c r="L172" s="28">
        <v>2</v>
      </c>
      <c r="M172" s="28">
        <v>1</v>
      </c>
      <c r="N172" s="28" t="s">
        <v>72</v>
      </c>
      <c r="O172" s="150" t="s">
        <v>72</v>
      </c>
      <c r="P172" s="150">
        <v>0</v>
      </c>
      <c r="Q172" s="150">
        <v>1</v>
      </c>
      <c r="R172" s="28">
        <v>1</v>
      </c>
      <c r="S172" s="29"/>
      <c r="T172" s="28">
        <v>2</v>
      </c>
      <c r="U172" s="150">
        <v>4</v>
      </c>
      <c r="V172" s="28">
        <v>2</v>
      </c>
      <c r="W172" s="28">
        <v>1</v>
      </c>
      <c r="X172" s="28">
        <v>1</v>
      </c>
      <c r="Y172" s="28">
        <v>5</v>
      </c>
      <c r="Z172" s="150">
        <v>1</v>
      </c>
      <c r="AA172" s="28">
        <v>2</v>
      </c>
      <c r="AB172" s="28">
        <v>1</v>
      </c>
      <c r="AC172" s="29"/>
      <c r="AD172" s="28" t="s">
        <v>1434</v>
      </c>
    </row>
    <row r="173" spans="1:30" ht="18">
      <c r="A173" s="10">
        <f t="shared" si="0"/>
        <v>68</v>
      </c>
      <c r="B173" s="6">
        <v>53</v>
      </c>
      <c r="C173" s="6">
        <v>1</v>
      </c>
      <c r="D173" s="157">
        <v>215</v>
      </c>
      <c r="E173" s="6">
        <v>26</v>
      </c>
      <c r="F173" s="6">
        <v>213</v>
      </c>
      <c r="G173" s="6">
        <v>1</v>
      </c>
      <c r="H173" s="6">
        <v>1</v>
      </c>
      <c r="I173" s="6">
        <v>2</v>
      </c>
      <c r="J173" s="38" t="s">
        <v>154</v>
      </c>
      <c r="K173" s="6">
        <v>2</v>
      </c>
      <c r="L173" s="6">
        <v>2</v>
      </c>
      <c r="M173" s="6">
        <v>1</v>
      </c>
      <c r="N173" s="6" t="s">
        <v>95</v>
      </c>
      <c r="O173" s="38" t="s">
        <v>95</v>
      </c>
      <c r="P173" s="38">
        <v>1</v>
      </c>
      <c r="Q173" s="38">
        <v>1</v>
      </c>
      <c r="R173" s="6">
        <v>1</v>
      </c>
      <c r="U173" s="38">
        <v>4</v>
      </c>
      <c r="W173" s="6">
        <v>1</v>
      </c>
      <c r="X173" s="6">
        <v>3</v>
      </c>
      <c r="Y173" s="6">
        <v>5</v>
      </c>
      <c r="Z173" s="38">
        <v>1</v>
      </c>
      <c r="AA173" s="6">
        <v>2</v>
      </c>
      <c r="AB173" s="6">
        <v>1</v>
      </c>
      <c r="AC173" s="6" t="s">
        <v>1436</v>
      </c>
      <c r="AD173" s="6" t="s">
        <v>1437</v>
      </c>
    </row>
    <row r="174" spans="1:30" ht="18">
      <c r="A174" s="10">
        <f t="shared" si="0"/>
        <v>54</v>
      </c>
      <c r="B174" s="6">
        <v>42</v>
      </c>
      <c r="C174" s="6">
        <v>0</v>
      </c>
      <c r="D174" s="157">
        <v>2</v>
      </c>
      <c r="E174" s="6">
        <v>215</v>
      </c>
      <c r="F174" s="6">
        <v>4</v>
      </c>
      <c r="G174" s="6">
        <v>2</v>
      </c>
      <c r="I174" s="6">
        <v>1</v>
      </c>
      <c r="J174" s="38" t="s">
        <v>1248</v>
      </c>
      <c r="K174" s="6">
        <v>2</v>
      </c>
      <c r="L174" s="6">
        <v>2</v>
      </c>
      <c r="M174" s="6">
        <v>3</v>
      </c>
      <c r="N174" s="6" t="s">
        <v>333</v>
      </c>
      <c r="O174" s="38" t="s">
        <v>73</v>
      </c>
      <c r="P174" s="38" t="s">
        <v>256</v>
      </c>
      <c r="Q174" s="38">
        <v>1</v>
      </c>
      <c r="R174" s="6">
        <v>1</v>
      </c>
      <c r="S174" s="6">
        <v>8</v>
      </c>
      <c r="T174" s="6">
        <v>2</v>
      </c>
      <c r="U174" s="38">
        <v>4</v>
      </c>
      <c r="V174" s="6">
        <v>1</v>
      </c>
      <c r="X174" s="6">
        <v>5</v>
      </c>
      <c r="Y174" s="6">
        <v>5</v>
      </c>
      <c r="Z174" s="38">
        <v>1</v>
      </c>
      <c r="AA174" s="124">
        <v>1</v>
      </c>
      <c r="AB174" s="6">
        <v>1</v>
      </c>
      <c r="AD174" s="6" t="s">
        <v>1439</v>
      </c>
    </row>
    <row r="175" spans="1:30" ht="18">
      <c r="A175" s="10">
        <f t="shared" si="0"/>
        <v>29</v>
      </c>
      <c r="B175" s="6">
        <v>22</v>
      </c>
      <c r="C175" s="6">
        <v>3</v>
      </c>
      <c r="D175" s="157">
        <v>101</v>
      </c>
      <c r="E175" s="6">
        <v>11</v>
      </c>
      <c r="F175" s="6">
        <v>101</v>
      </c>
      <c r="G175" s="6">
        <v>2</v>
      </c>
      <c r="H175" s="6">
        <v>1</v>
      </c>
      <c r="I175" s="6">
        <v>1</v>
      </c>
      <c r="J175" s="38" t="s">
        <v>92</v>
      </c>
      <c r="K175" s="6">
        <v>2</v>
      </c>
      <c r="L175" s="6">
        <v>1</v>
      </c>
      <c r="M175" s="6">
        <v>1</v>
      </c>
      <c r="N175" s="6" t="s">
        <v>333</v>
      </c>
      <c r="O175" s="38" t="s">
        <v>723</v>
      </c>
      <c r="P175" s="38">
        <v>0</v>
      </c>
      <c r="Q175" s="38">
        <v>4</v>
      </c>
      <c r="R175" s="6">
        <v>1</v>
      </c>
      <c r="T175" s="6">
        <v>2</v>
      </c>
      <c r="U175" s="38">
        <v>4</v>
      </c>
      <c r="V175" s="6">
        <v>0</v>
      </c>
      <c r="W175" s="6">
        <v>2</v>
      </c>
      <c r="X175" s="6">
        <v>0</v>
      </c>
      <c r="Y175" s="6">
        <v>8</v>
      </c>
      <c r="AA175" s="6">
        <v>1</v>
      </c>
      <c r="AB175" s="6">
        <v>1</v>
      </c>
    </row>
    <row r="176" spans="1:30" ht="18">
      <c r="A176" s="10">
        <f t="shared" si="0"/>
        <v>80</v>
      </c>
      <c r="B176" s="6">
        <v>62</v>
      </c>
      <c r="C176" s="6">
        <v>3</v>
      </c>
      <c r="D176" s="157">
        <v>15</v>
      </c>
      <c r="E176" s="6">
        <v>215</v>
      </c>
      <c r="F176" s="6">
        <v>4</v>
      </c>
      <c r="G176" s="6">
        <v>2</v>
      </c>
      <c r="I176" s="6">
        <v>1</v>
      </c>
      <c r="J176" s="38" t="s">
        <v>462</v>
      </c>
      <c r="K176" s="6">
        <v>1</v>
      </c>
      <c r="L176" s="6">
        <v>2</v>
      </c>
      <c r="M176" s="6">
        <v>1</v>
      </c>
      <c r="N176" s="6" t="s">
        <v>72</v>
      </c>
      <c r="O176" s="38" t="s">
        <v>94</v>
      </c>
      <c r="P176" s="38">
        <v>1</v>
      </c>
      <c r="Q176" s="38">
        <v>4</v>
      </c>
      <c r="R176" s="6">
        <v>1</v>
      </c>
      <c r="U176" s="38">
        <v>4</v>
      </c>
      <c r="V176" s="6">
        <v>0</v>
      </c>
      <c r="W176" s="6">
        <v>1</v>
      </c>
      <c r="X176" s="6">
        <v>1</v>
      </c>
      <c r="Y176" s="6">
        <v>5</v>
      </c>
      <c r="Z176" s="38">
        <v>1</v>
      </c>
      <c r="AA176" s="6">
        <v>2</v>
      </c>
      <c r="AB176" s="6">
        <v>1</v>
      </c>
      <c r="AC176" s="6" t="s">
        <v>1446</v>
      </c>
      <c r="AD176" s="6" t="s">
        <v>1447</v>
      </c>
    </row>
    <row r="177" spans="1:30" ht="18">
      <c r="A177" s="10">
        <f t="shared" si="0"/>
        <v>59</v>
      </c>
      <c r="B177" s="6">
        <v>46</v>
      </c>
      <c r="C177" s="6">
        <v>0</v>
      </c>
      <c r="D177" s="157">
        <v>3</v>
      </c>
      <c r="E177" s="6">
        <v>2</v>
      </c>
      <c r="F177" s="6">
        <v>101</v>
      </c>
      <c r="G177" s="6">
        <v>2</v>
      </c>
      <c r="H177" s="6">
        <v>1</v>
      </c>
      <c r="I177" s="6">
        <v>1</v>
      </c>
      <c r="J177" s="38" t="s">
        <v>1448</v>
      </c>
      <c r="K177" s="6">
        <v>2</v>
      </c>
      <c r="L177" s="6">
        <v>2</v>
      </c>
      <c r="M177" s="6">
        <v>1</v>
      </c>
      <c r="N177" s="6" t="s">
        <v>1438</v>
      </c>
      <c r="O177" s="38" t="s">
        <v>723</v>
      </c>
      <c r="P177" s="38">
        <v>1</v>
      </c>
      <c r="Q177" s="38">
        <v>1</v>
      </c>
      <c r="R177" s="6">
        <v>1</v>
      </c>
      <c r="T177" s="124">
        <v>1</v>
      </c>
      <c r="U177" s="38">
        <v>4</v>
      </c>
      <c r="V177" s="6">
        <v>0</v>
      </c>
      <c r="W177" s="6">
        <v>2</v>
      </c>
      <c r="X177" s="6">
        <v>2</v>
      </c>
      <c r="Y177" s="6">
        <v>9</v>
      </c>
      <c r="Z177" s="38">
        <v>1</v>
      </c>
      <c r="AA177" s="6">
        <v>1</v>
      </c>
      <c r="AB177" s="6">
        <v>1</v>
      </c>
      <c r="AC177" s="6" t="s">
        <v>1451</v>
      </c>
      <c r="AD177" s="6" t="s">
        <v>1452</v>
      </c>
    </row>
    <row r="178" spans="1:30" ht="18">
      <c r="A178" s="10">
        <f t="shared" si="0"/>
        <v>73</v>
      </c>
      <c r="B178" s="6">
        <v>57</v>
      </c>
      <c r="C178" s="6">
        <v>7</v>
      </c>
      <c r="D178" s="157">
        <v>215</v>
      </c>
      <c r="E178" s="6">
        <v>11</v>
      </c>
      <c r="F178" s="6">
        <v>51</v>
      </c>
      <c r="G178" s="6">
        <v>1</v>
      </c>
      <c r="I178" s="6">
        <v>1</v>
      </c>
      <c r="J178" s="38" t="s">
        <v>154</v>
      </c>
      <c r="K178" s="6">
        <v>2</v>
      </c>
      <c r="L178" s="6">
        <v>1</v>
      </c>
      <c r="M178" s="6">
        <v>1</v>
      </c>
      <c r="N178" s="6" t="s">
        <v>200</v>
      </c>
      <c r="O178" s="38" t="s">
        <v>188</v>
      </c>
      <c r="P178" s="38">
        <v>0</v>
      </c>
      <c r="Q178" s="38">
        <v>1</v>
      </c>
      <c r="R178" s="6">
        <v>1</v>
      </c>
      <c r="T178" s="6">
        <v>2</v>
      </c>
      <c r="U178" s="38">
        <v>4</v>
      </c>
      <c r="V178" s="6">
        <v>0</v>
      </c>
      <c r="W178" s="6">
        <v>1</v>
      </c>
      <c r="X178" s="6">
        <v>1</v>
      </c>
      <c r="Y178" s="6">
        <v>9</v>
      </c>
      <c r="Z178" s="38">
        <v>1</v>
      </c>
      <c r="AA178" s="6">
        <v>2</v>
      </c>
      <c r="AB178" s="6">
        <v>1</v>
      </c>
      <c r="AC178" s="6" t="s">
        <v>1457</v>
      </c>
      <c r="AD178" s="6" t="s">
        <v>1458</v>
      </c>
    </row>
    <row r="179" spans="1:30" ht="18">
      <c r="A179" s="10">
        <f t="shared" si="0"/>
        <v>59</v>
      </c>
      <c r="B179" s="6">
        <v>46</v>
      </c>
      <c r="C179" s="6">
        <v>3</v>
      </c>
      <c r="D179" s="157">
        <v>4</v>
      </c>
      <c r="E179" s="6">
        <v>101</v>
      </c>
      <c r="G179" s="6">
        <v>2</v>
      </c>
      <c r="H179" s="6">
        <v>2</v>
      </c>
      <c r="I179" s="6">
        <v>2</v>
      </c>
      <c r="J179" s="38" t="s">
        <v>92</v>
      </c>
      <c r="K179" s="6">
        <v>2</v>
      </c>
      <c r="L179" s="6">
        <v>2</v>
      </c>
      <c r="M179" s="6">
        <v>1</v>
      </c>
      <c r="N179" s="6" t="s">
        <v>72</v>
      </c>
      <c r="O179" s="38" t="s">
        <v>200</v>
      </c>
      <c r="P179" s="38">
        <v>0</v>
      </c>
      <c r="Q179" s="38">
        <v>1</v>
      </c>
      <c r="R179" s="6">
        <v>1</v>
      </c>
      <c r="T179" s="6">
        <v>2</v>
      </c>
      <c r="U179" s="38">
        <v>4</v>
      </c>
      <c r="V179" s="6">
        <v>2</v>
      </c>
      <c r="W179" s="6">
        <v>2</v>
      </c>
      <c r="X179" s="6">
        <v>2</v>
      </c>
      <c r="Y179" s="6">
        <v>5</v>
      </c>
      <c r="Z179" s="38">
        <v>1</v>
      </c>
      <c r="AA179" s="6">
        <v>2</v>
      </c>
      <c r="AB179" s="6">
        <v>2</v>
      </c>
      <c r="AC179" s="6" t="s">
        <v>1460</v>
      </c>
      <c r="AD179" s="6" t="s">
        <v>1459</v>
      </c>
    </row>
    <row r="180" spans="1:30" ht="18">
      <c r="A180" s="10">
        <f t="shared" si="0"/>
        <v>47</v>
      </c>
      <c r="B180" s="6">
        <v>36</v>
      </c>
      <c r="C180" s="6">
        <v>7</v>
      </c>
      <c r="D180" s="157">
        <v>15</v>
      </c>
      <c r="E180" s="6">
        <v>215</v>
      </c>
      <c r="F180" s="6">
        <v>11</v>
      </c>
      <c r="G180" s="6">
        <v>2</v>
      </c>
      <c r="H180" s="6">
        <v>1</v>
      </c>
      <c r="I180" s="6">
        <v>1</v>
      </c>
      <c r="J180" s="38" t="s">
        <v>92</v>
      </c>
      <c r="K180" s="6">
        <v>2</v>
      </c>
      <c r="L180" s="6">
        <v>1</v>
      </c>
      <c r="M180" s="6">
        <v>1</v>
      </c>
      <c r="N180" s="6" t="s">
        <v>200</v>
      </c>
      <c r="O180" s="38">
        <v>6</v>
      </c>
      <c r="P180" s="38">
        <v>1</v>
      </c>
      <c r="Q180" s="38">
        <v>1</v>
      </c>
      <c r="R180" s="6">
        <v>1</v>
      </c>
      <c r="T180" s="6">
        <v>1</v>
      </c>
      <c r="U180" s="38">
        <v>4</v>
      </c>
      <c r="V180" s="6">
        <v>1</v>
      </c>
      <c r="W180" s="6">
        <v>2</v>
      </c>
      <c r="X180" s="6">
        <v>4</v>
      </c>
      <c r="Y180" s="6">
        <v>4</v>
      </c>
      <c r="Z180" s="38">
        <v>1</v>
      </c>
      <c r="AA180" s="6">
        <v>2</v>
      </c>
      <c r="AB180" s="6">
        <v>1</v>
      </c>
      <c r="AC180" s="6" t="s">
        <v>1464</v>
      </c>
    </row>
    <row r="181" spans="1:30" ht="18">
      <c r="A181" s="10">
        <f t="shared" si="0"/>
        <v>50</v>
      </c>
      <c r="B181" s="6">
        <v>39</v>
      </c>
      <c r="C181" s="6">
        <v>3</v>
      </c>
      <c r="D181" s="157">
        <v>1</v>
      </c>
      <c r="E181" s="6">
        <v>6</v>
      </c>
      <c r="F181" s="6">
        <v>101</v>
      </c>
      <c r="G181" s="6">
        <v>2</v>
      </c>
      <c r="H181" s="6">
        <v>1</v>
      </c>
      <c r="I181" s="6">
        <v>3</v>
      </c>
      <c r="J181" s="38" t="s">
        <v>634</v>
      </c>
      <c r="K181" s="6">
        <v>2</v>
      </c>
      <c r="L181" s="6">
        <v>1</v>
      </c>
      <c r="M181" s="6">
        <v>1</v>
      </c>
      <c r="N181" s="6" t="s">
        <v>136</v>
      </c>
      <c r="O181" s="38">
        <v>9</v>
      </c>
      <c r="P181" s="38">
        <v>0</v>
      </c>
      <c r="Q181" s="38">
        <v>1</v>
      </c>
      <c r="R181" s="6">
        <v>1</v>
      </c>
      <c r="U181" s="38">
        <v>4</v>
      </c>
      <c r="V181" s="6">
        <v>0</v>
      </c>
      <c r="W181" s="6">
        <v>0</v>
      </c>
      <c r="X181" s="6">
        <v>0</v>
      </c>
      <c r="Y181" s="6">
        <v>6</v>
      </c>
      <c r="Z181" s="38">
        <v>1</v>
      </c>
      <c r="AA181" s="6">
        <v>1</v>
      </c>
      <c r="AB181" s="6">
        <v>2</v>
      </c>
      <c r="AD181" s="6" t="s">
        <v>1466</v>
      </c>
    </row>
    <row r="182" spans="1:30" ht="18">
      <c r="A182" s="10">
        <f t="shared" si="0"/>
        <v>49</v>
      </c>
      <c r="B182" s="6">
        <v>38</v>
      </c>
      <c r="C182" s="6">
        <v>3</v>
      </c>
      <c r="D182" s="157">
        <v>2</v>
      </c>
      <c r="E182" s="6">
        <v>101</v>
      </c>
      <c r="F182" s="6">
        <v>3</v>
      </c>
      <c r="G182" s="124">
        <v>1</v>
      </c>
      <c r="H182" s="6">
        <v>1</v>
      </c>
      <c r="I182" s="6">
        <v>1</v>
      </c>
      <c r="J182" s="38" t="s">
        <v>92</v>
      </c>
      <c r="K182" s="6">
        <v>1</v>
      </c>
      <c r="L182" s="6">
        <v>1</v>
      </c>
      <c r="M182" s="6">
        <v>1</v>
      </c>
      <c r="N182" s="6" t="s">
        <v>76</v>
      </c>
      <c r="O182" s="38" t="s">
        <v>72</v>
      </c>
      <c r="P182" s="38" t="s">
        <v>95</v>
      </c>
      <c r="Q182" s="38">
        <v>1</v>
      </c>
      <c r="R182" s="6">
        <v>1</v>
      </c>
      <c r="T182" s="6">
        <v>1</v>
      </c>
      <c r="U182" s="38">
        <v>4</v>
      </c>
      <c r="V182" s="6">
        <v>3</v>
      </c>
      <c r="W182" s="6">
        <v>2</v>
      </c>
      <c r="X182" s="6">
        <v>0</v>
      </c>
      <c r="Y182" s="6">
        <v>6</v>
      </c>
      <c r="Z182" s="38">
        <v>1</v>
      </c>
      <c r="AA182" s="6">
        <v>1</v>
      </c>
      <c r="AB182" s="6">
        <v>2</v>
      </c>
      <c r="AD182" s="6" t="s">
        <v>1467</v>
      </c>
    </row>
    <row r="183" spans="1:30" ht="18">
      <c r="A183" s="10">
        <f t="shared" si="0"/>
        <v>27</v>
      </c>
      <c r="B183" s="6">
        <v>21</v>
      </c>
      <c r="C183" s="6">
        <v>0</v>
      </c>
      <c r="D183" s="157">
        <v>4</v>
      </c>
      <c r="E183" s="6">
        <v>215</v>
      </c>
      <c r="F183" s="6">
        <v>1</v>
      </c>
    </row>
    <row r="184" spans="1:30" ht="18">
      <c r="A184" s="10">
        <f t="shared" si="0"/>
        <v>63</v>
      </c>
      <c r="B184" s="6">
        <v>49</v>
      </c>
      <c r="C184" s="6">
        <v>1</v>
      </c>
      <c r="D184" s="157">
        <v>15</v>
      </c>
      <c r="E184" s="6">
        <v>11</v>
      </c>
      <c r="F184" s="6">
        <v>101</v>
      </c>
      <c r="G184" s="6">
        <v>1</v>
      </c>
      <c r="H184" s="6">
        <v>1</v>
      </c>
      <c r="J184" s="38" t="s">
        <v>533</v>
      </c>
      <c r="K184" s="6">
        <v>1</v>
      </c>
      <c r="L184" s="6">
        <v>1</v>
      </c>
      <c r="M184" s="6">
        <v>1</v>
      </c>
      <c r="N184" s="6" t="s">
        <v>95</v>
      </c>
      <c r="O184" s="38">
        <v>6</v>
      </c>
      <c r="P184" s="38">
        <v>0</v>
      </c>
      <c r="Q184" s="38">
        <v>1</v>
      </c>
      <c r="R184" s="6">
        <v>1</v>
      </c>
      <c r="T184" s="6">
        <v>1</v>
      </c>
      <c r="U184" s="38">
        <v>4</v>
      </c>
      <c r="V184" s="6">
        <v>2</v>
      </c>
      <c r="W184" s="6">
        <v>2</v>
      </c>
      <c r="X184" s="6">
        <v>2</v>
      </c>
      <c r="Y184" s="6">
        <v>9</v>
      </c>
      <c r="AA184" s="124">
        <v>1</v>
      </c>
      <c r="AB184" s="6">
        <v>1</v>
      </c>
    </row>
    <row r="185" spans="1:30" ht="18">
      <c r="A185" s="10">
        <f t="shared" si="0"/>
        <v>66</v>
      </c>
      <c r="B185" s="6">
        <v>51</v>
      </c>
      <c r="C185" s="6">
        <v>2</v>
      </c>
      <c r="D185" s="164">
        <v>3</v>
      </c>
      <c r="E185" s="6">
        <v>2</v>
      </c>
      <c r="F185" s="6">
        <v>4</v>
      </c>
      <c r="G185" s="6">
        <v>1</v>
      </c>
      <c r="H185" s="6">
        <v>1</v>
      </c>
      <c r="I185" s="6">
        <v>3</v>
      </c>
      <c r="J185" s="38" t="s">
        <v>552</v>
      </c>
      <c r="K185" s="6">
        <v>2</v>
      </c>
      <c r="L185" s="6">
        <v>2</v>
      </c>
      <c r="M185" s="6">
        <v>2</v>
      </c>
      <c r="N185" s="6" t="s">
        <v>200</v>
      </c>
      <c r="O185" s="38" t="s">
        <v>94</v>
      </c>
      <c r="P185" s="38">
        <v>1</v>
      </c>
      <c r="Q185" s="38">
        <v>4</v>
      </c>
      <c r="R185" s="6">
        <v>1</v>
      </c>
      <c r="T185" s="6">
        <v>2</v>
      </c>
      <c r="U185" s="38">
        <v>4</v>
      </c>
      <c r="V185" s="6">
        <v>0</v>
      </c>
      <c r="W185" s="6">
        <v>1</v>
      </c>
      <c r="X185" s="6">
        <v>3</v>
      </c>
      <c r="Y185" s="6">
        <v>4</v>
      </c>
      <c r="Z185" s="38">
        <v>1</v>
      </c>
      <c r="AA185" s="6">
        <v>2</v>
      </c>
      <c r="AB185" s="6">
        <v>2</v>
      </c>
      <c r="AD185" s="6" t="s">
        <v>1471</v>
      </c>
    </row>
    <row r="186" spans="1:30" ht="18">
      <c r="A186" s="10">
        <f t="shared" si="0"/>
        <v>82</v>
      </c>
      <c r="B186" s="6">
        <v>64</v>
      </c>
      <c r="C186" s="6">
        <v>1</v>
      </c>
      <c r="D186" s="157">
        <v>11</v>
      </c>
      <c r="E186" s="6">
        <v>15</v>
      </c>
      <c r="F186" s="6">
        <v>215</v>
      </c>
      <c r="G186" s="6">
        <v>1</v>
      </c>
      <c r="H186" s="6">
        <v>1</v>
      </c>
      <c r="I186" s="6">
        <v>1</v>
      </c>
      <c r="J186" s="38" t="s">
        <v>237</v>
      </c>
      <c r="K186" s="6">
        <v>2</v>
      </c>
      <c r="L186" s="6">
        <v>1</v>
      </c>
      <c r="M186" s="6">
        <v>1</v>
      </c>
      <c r="N186" s="6" t="s">
        <v>95</v>
      </c>
      <c r="O186" s="38">
        <v>9</v>
      </c>
      <c r="P186" s="38">
        <v>0</v>
      </c>
      <c r="Q186" s="38">
        <v>1</v>
      </c>
      <c r="R186" s="6">
        <v>1</v>
      </c>
      <c r="T186" s="6">
        <v>2</v>
      </c>
      <c r="U186" s="38">
        <v>4</v>
      </c>
      <c r="V186" s="6">
        <v>2</v>
      </c>
      <c r="W186" s="6">
        <v>3</v>
      </c>
      <c r="X186" s="6">
        <v>3</v>
      </c>
      <c r="Y186" s="6">
        <v>4</v>
      </c>
      <c r="Z186" s="38">
        <v>1</v>
      </c>
      <c r="AA186" s="6">
        <v>2</v>
      </c>
      <c r="AB186" s="6">
        <v>1</v>
      </c>
      <c r="AD186" s="6" t="s">
        <v>1472</v>
      </c>
    </row>
    <row r="187" spans="1:30" ht="18">
      <c r="A187" s="10">
        <f t="shared" si="0"/>
        <v>71</v>
      </c>
      <c r="B187" s="6">
        <v>55</v>
      </c>
      <c r="C187" s="6">
        <v>0</v>
      </c>
      <c r="D187" s="157">
        <v>15</v>
      </c>
      <c r="E187" s="6">
        <v>11</v>
      </c>
      <c r="F187" s="6">
        <v>101</v>
      </c>
      <c r="G187" s="6">
        <v>2</v>
      </c>
      <c r="H187" s="6">
        <v>1</v>
      </c>
      <c r="I187" s="6">
        <v>1</v>
      </c>
      <c r="J187" s="38" t="s">
        <v>1398</v>
      </c>
      <c r="K187" s="6">
        <v>1</v>
      </c>
      <c r="L187" s="6">
        <v>1</v>
      </c>
      <c r="M187" s="6">
        <v>1</v>
      </c>
      <c r="N187" s="6" t="s">
        <v>72</v>
      </c>
      <c r="O187" s="38">
        <v>6</v>
      </c>
      <c r="P187" s="38">
        <v>0</v>
      </c>
      <c r="Q187" s="38">
        <v>1</v>
      </c>
      <c r="R187" s="6">
        <v>1</v>
      </c>
      <c r="T187" s="6">
        <v>2</v>
      </c>
      <c r="U187" s="38">
        <v>4</v>
      </c>
      <c r="V187" s="6">
        <v>1</v>
      </c>
      <c r="W187" s="6">
        <v>1</v>
      </c>
      <c r="X187" s="6">
        <v>2</v>
      </c>
      <c r="Y187" s="6">
        <v>7</v>
      </c>
      <c r="Z187" s="38" t="s">
        <v>1474</v>
      </c>
      <c r="AA187" s="6">
        <v>1</v>
      </c>
      <c r="AB187" s="6">
        <v>2</v>
      </c>
      <c r="AC187" s="6" t="s">
        <v>1475</v>
      </c>
      <c r="AD187" s="6" t="s">
        <v>1476</v>
      </c>
    </row>
    <row r="188" spans="1:30" ht="18">
      <c r="A188" s="10">
        <f t="shared" si="0"/>
        <v>67</v>
      </c>
      <c r="B188" s="6">
        <v>52</v>
      </c>
      <c r="C188" s="6">
        <v>0</v>
      </c>
      <c r="D188" s="157">
        <v>213</v>
      </c>
      <c r="E188" s="6">
        <v>215</v>
      </c>
      <c r="F188" s="6">
        <v>11</v>
      </c>
      <c r="G188" s="6">
        <v>2</v>
      </c>
      <c r="H188" s="6">
        <v>1</v>
      </c>
      <c r="I188" s="6">
        <v>1</v>
      </c>
      <c r="J188" s="38" t="s">
        <v>154</v>
      </c>
      <c r="K188" s="6">
        <v>2</v>
      </c>
      <c r="L188" s="6">
        <v>1</v>
      </c>
      <c r="M188" s="6">
        <v>2</v>
      </c>
      <c r="N188" s="6" t="s">
        <v>188</v>
      </c>
      <c r="O188" s="38" t="s">
        <v>72</v>
      </c>
      <c r="P188" s="38">
        <v>1</v>
      </c>
      <c r="Q188" s="38">
        <v>2</v>
      </c>
      <c r="R188" s="6">
        <v>1</v>
      </c>
      <c r="T188" s="6">
        <v>1</v>
      </c>
      <c r="U188" s="38">
        <v>4</v>
      </c>
      <c r="V188" s="6">
        <v>1</v>
      </c>
      <c r="W188" s="6">
        <v>2</v>
      </c>
      <c r="X188" s="6">
        <v>2</v>
      </c>
      <c r="Y188" s="6">
        <v>5</v>
      </c>
      <c r="Z188" s="38">
        <v>1</v>
      </c>
      <c r="AA188" s="6">
        <v>1</v>
      </c>
      <c r="AB188" s="6">
        <v>2</v>
      </c>
      <c r="AC188" s="6" t="s">
        <v>1478</v>
      </c>
      <c r="AD188" s="6" t="s">
        <v>1479</v>
      </c>
    </row>
    <row r="189" spans="1:30" ht="18">
      <c r="A189" s="10">
        <f t="shared" si="0"/>
        <v>52</v>
      </c>
      <c r="B189" s="6">
        <v>40</v>
      </c>
      <c r="C189" s="6">
        <v>0</v>
      </c>
      <c r="D189" s="157">
        <v>1</v>
      </c>
      <c r="E189" s="6">
        <v>4</v>
      </c>
      <c r="F189" s="6">
        <v>215</v>
      </c>
      <c r="G189" s="6">
        <v>1</v>
      </c>
      <c r="H189" s="6">
        <v>1</v>
      </c>
      <c r="I189" s="6">
        <v>1</v>
      </c>
      <c r="J189" s="38" t="s">
        <v>154</v>
      </c>
      <c r="K189" s="6">
        <v>2</v>
      </c>
      <c r="L189" s="6">
        <v>1</v>
      </c>
      <c r="M189" s="6">
        <v>1</v>
      </c>
      <c r="N189" s="6" t="s">
        <v>95</v>
      </c>
      <c r="O189" s="38" t="s">
        <v>72</v>
      </c>
      <c r="P189" s="38">
        <v>2</v>
      </c>
      <c r="Q189" s="38">
        <v>1</v>
      </c>
      <c r="R189" s="6">
        <v>1</v>
      </c>
      <c r="T189" s="6">
        <v>2</v>
      </c>
      <c r="U189" s="38">
        <v>4</v>
      </c>
      <c r="V189" s="6">
        <v>0</v>
      </c>
      <c r="W189" s="6">
        <v>2</v>
      </c>
      <c r="X189" s="6">
        <v>1</v>
      </c>
      <c r="Y189" s="6">
        <v>4</v>
      </c>
      <c r="Z189" s="38">
        <v>1</v>
      </c>
      <c r="AA189" s="6">
        <v>1</v>
      </c>
      <c r="AB189" s="6">
        <v>2</v>
      </c>
      <c r="AD189" s="6" t="s">
        <v>1480</v>
      </c>
    </row>
    <row r="190" spans="1:30" ht="18">
      <c r="A190" s="10">
        <f t="shared" si="0"/>
        <v>48</v>
      </c>
      <c r="B190" s="6">
        <v>37</v>
      </c>
      <c r="C190" s="6">
        <v>2</v>
      </c>
      <c r="D190" s="157">
        <v>3</v>
      </c>
      <c r="E190" s="6">
        <v>1</v>
      </c>
      <c r="F190" s="6">
        <v>215</v>
      </c>
      <c r="G190" s="6">
        <v>2</v>
      </c>
      <c r="I190" s="6">
        <v>2</v>
      </c>
      <c r="J190" s="38" t="s">
        <v>686</v>
      </c>
      <c r="K190" s="6">
        <v>2</v>
      </c>
      <c r="L190" s="6">
        <v>1</v>
      </c>
      <c r="M190" s="6">
        <v>1</v>
      </c>
      <c r="N190" s="6" t="s">
        <v>72</v>
      </c>
      <c r="O190" s="38" t="s">
        <v>72</v>
      </c>
      <c r="P190" s="38">
        <v>0</v>
      </c>
      <c r="Q190" s="38">
        <v>1</v>
      </c>
      <c r="R190" s="6">
        <v>1</v>
      </c>
      <c r="T190" s="6">
        <v>2</v>
      </c>
      <c r="V190" s="6">
        <v>3</v>
      </c>
      <c r="W190" s="6">
        <v>3</v>
      </c>
      <c r="Y190" s="6">
        <v>2</v>
      </c>
      <c r="Z190" s="38">
        <v>1</v>
      </c>
      <c r="AA190" s="6">
        <v>1</v>
      </c>
      <c r="AB190" s="6">
        <v>1</v>
      </c>
      <c r="AC190" s="6" t="s">
        <v>1482</v>
      </c>
      <c r="AD190" s="6" t="s">
        <v>1483</v>
      </c>
    </row>
    <row r="191" spans="1:30" ht="18">
      <c r="A191" s="10">
        <f t="shared" si="0"/>
        <v>44</v>
      </c>
      <c r="B191" s="6">
        <v>34</v>
      </c>
      <c r="C191" s="6">
        <v>1</v>
      </c>
      <c r="D191" s="157">
        <v>2</v>
      </c>
      <c r="E191" s="6">
        <v>4</v>
      </c>
      <c r="G191" s="6">
        <v>1</v>
      </c>
      <c r="H191" s="6">
        <v>1</v>
      </c>
      <c r="I191" s="6">
        <v>1</v>
      </c>
      <c r="J191" s="38" t="s">
        <v>92</v>
      </c>
      <c r="K191" s="6">
        <v>1</v>
      </c>
      <c r="L191" s="6">
        <v>1</v>
      </c>
      <c r="M191" s="6">
        <v>1</v>
      </c>
      <c r="N191" s="6" t="s">
        <v>95</v>
      </c>
      <c r="O191" s="38" t="s">
        <v>200</v>
      </c>
      <c r="P191" s="38">
        <v>1</v>
      </c>
      <c r="Q191" s="38">
        <v>1</v>
      </c>
      <c r="R191" s="6">
        <v>1</v>
      </c>
      <c r="T191" s="6">
        <v>1</v>
      </c>
      <c r="U191" s="38">
        <v>1</v>
      </c>
      <c r="V191" s="6">
        <v>2</v>
      </c>
      <c r="W191" s="6">
        <v>1</v>
      </c>
      <c r="X191" s="6">
        <v>1</v>
      </c>
      <c r="Y191" s="6">
        <v>6</v>
      </c>
      <c r="Z191" s="38">
        <v>1</v>
      </c>
      <c r="AA191" s="6">
        <v>1</v>
      </c>
      <c r="AB191" s="6">
        <v>1</v>
      </c>
      <c r="AC191" s="6" t="s">
        <v>1486</v>
      </c>
      <c r="AD191" s="6" t="s">
        <v>1487</v>
      </c>
    </row>
    <row r="192" spans="1:30" ht="18">
      <c r="A192" s="10">
        <f t="shared" si="0"/>
        <v>64</v>
      </c>
      <c r="B192" s="6">
        <v>50</v>
      </c>
      <c r="C192" s="6">
        <v>9</v>
      </c>
      <c r="D192" s="157">
        <v>1</v>
      </c>
      <c r="E192" s="6">
        <v>215</v>
      </c>
      <c r="F192" s="6">
        <v>3</v>
      </c>
      <c r="G192" s="6">
        <v>1</v>
      </c>
      <c r="H192" s="6">
        <v>1</v>
      </c>
      <c r="I192" s="6">
        <v>1</v>
      </c>
      <c r="J192" s="38" t="s">
        <v>533</v>
      </c>
      <c r="K192" s="6">
        <v>2</v>
      </c>
      <c r="L192" s="6">
        <v>2</v>
      </c>
      <c r="M192" s="6">
        <v>1</v>
      </c>
      <c r="N192" s="6" t="s">
        <v>712</v>
      </c>
      <c r="O192" s="38">
        <v>6</v>
      </c>
      <c r="P192" s="38">
        <v>1</v>
      </c>
      <c r="Q192" s="38">
        <v>1</v>
      </c>
      <c r="R192" s="6">
        <v>1</v>
      </c>
      <c r="T192" s="6">
        <v>2</v>
      </c>
      <c r="U192" s="38">
        <v>4</v>
      </c>
      <c r="V192" s="6">
        <v>0</v>
      </c>
      <c r="W192" s="6">
        <v>1</v>
      </c>
      <c r="X192" s="6">
        <v>1</v>
      </c>
      <c r="Y192" s="6">
        <v>11</v>
      </c>
      <c r="Z192" s="38">
        <v>1</v>
      </c>
      <c r="AA192" s="6">
        <v>2</v>
      </c>
      <c r="AB192" s="6">
        <v>1</v>
      </c>
      <c r="AC192" s="6" t="s">
        <v>1489</v>
      </c>
      <c r="AD192" s="6" t="s">
        <v>1490</v>
      </c>
    </row>
    <row r="193" spans="1:30" ht="18">
      <c r="A193" s="10">
        <f t="shared" si="0"/>
        <v>81</v>
      </c>
      <c r="B193" s="6">
        <v>63</v>
      </c>
      <c r="C193" s="6">
        <v>2</v>
      </c>
      <c r="G193" s="6">
        <v>1</v>
      </c>
      <c r="H193" s="6">
        <v>1</v>
      </c>
      <c r="I193" s="6">
        <v>1</v>
      </c>
      <c r="J193" s="38" t="s">
        <v>92</v>
      </c>
      <c r="K193" s="6">
        <v>1</v>
      </c>
      <c r="L193" s="6">
        <v>2</v>
      </c>
      <c r="M193" s="6">
        <v>2</v>
      </c>
      <c r="N193" s="6" t="s">
        <v>95</v>
      </c>
      <c r="O193" s="38" t="s">
        <v>712</v>
      </c>
      <c r="P193" s="38" t="s">
        <v>675</v>
      </c>
      <c r="Q193" s="38">
        <v>2</v>
      </c>
      <c r="R193" s="6">
        <v>1</v>
      </c>
      <c r="T193" s="6">
        <v>2</v>
      </c>
      <c r="U193" s="38">
        <v>4</v>
      </c>
      <c r="V193" s="6">
        <v>0</v>
      </c>
      <c r="W193" s="6">
        <v>2</v>
      </c>
      <c r="X193" s="6">
        <v>4</v>
      </c>
      <c r="Y193" s="6">
        <v>11</v>
      </c>
      <c r="Z193" s="38">
        <v>2</v>
      </c>
      <c r="AA193" s="6">
        <v>1</v>
      </c>
      <c r="AB193" s="6">
        <v>1</v>
      </c>
      <c r="AC193" s="6" t="s">
        <v>1493</v>
      </c>
      <c r="AD193" s="6" t="s">
        <v>1494</v>
      </c>
    </row>
    <row r="194" spans="1:30" ht="18">
      <c r="A194" s="10">
        <f t="shared" si="0"/>
        <v>57</v>
      </c>
      <c r="B194" s="6">
        <v>44</v>
      </c>
      <c r="C194" s="6">
        <v>2</v>
      </c>
      <c r="D194" s="157">
        <v>101</v>
      </c>
      <c r="E194" s="6">
        <v>215</v>
      </c>
      <c r="F194" s="6">
        <v>15</v>
      </c>
      <c r="G194" s="6">
        <v>2</v>
      </c>
      <c r="H194" s="6">
        <v>1</v>
      </c>
      <c r="I194" s="6">
        <v>1</v>
      </c>
      <c r="J194" s="38" t="s">
        <v>92</v>
      </c>
      <c r="K194" s="6">
        <v>2</v>
      </c>
      <c r="L194" s="6">
        <v>1</v>
      </c>
      <c r="M194" s="6">
        <v>1</v>
      </c>
      <c r="N194" s="6" t="s">
        <v>239</v>
      </c>
      <c r="O194" s="38">
        <v>6</v>
      </c>
      <c r="P194" s="38" t="s">
        <v>95</v>
      </c>
      <c r="Q194" s="38" t="s">
        <v>72</v>
      </c>
      <c r="R194" s="6">
        <v>1</v>
      </c>
      <c r="T194" s="6">
        <v>2</v>
      </c>
      <c r="U194" s="38">
        <v>4</v>
      </c>
      <c r="V194" s="6">
        <v>3</v>
      </c>
      <c r="W194" s="6">
        <v>2</v>
      </c>
      <c r="X194" s="6">
        <v>3</v>
      </c>
      <c r="Y194" s="6">
        <v>7</v>
      </c>
      <c r="Z194" s="38">
        <v>1</v>
      </c>
      <c r="AA194" s="6">
        <v>2</v>
      </c>
      <c r="AB194" s="6">
        <v>2</v>
      </c>
      <c r="AC194" s="6" t="s">
        <v>1497</v>
      </c>
      <c r="AD194" s="6" t="s">
        <v>1498</v>
      </c>
    </row>
    <row r="195" spans="1:30" ht="18">
      <c r="A195" s="10">
        <f t="shared" si="0"/>
        <v>32</v>
      </c>
      <c r="B195" s="6">
        <v>25</v>
      </c>
      <c r="C195" s="6">
        <v>0</v>
      </c>
      <c r="D195" s="157">
        <v>1</v>
      </c>
      <c r="E195" s="6">
        <v>2</v>
      </c>
      <c r="F195" s="6">
        <v>4</v>
      </c>
      <c r="G195" s="6">
        <v>1</v>
      </c>
      <c r="I195" s="6">
        <v>2</v>
      </c>
      <c r="J195" s="38" t="s">
        <v>75</v>
      </c>
      <c r="K195" s="6">
        <v>1</v>
      </c>
      <c r="L195" s="6">
        <v>2</v>
      </c>
      <c r="M195" s="6">
        <v>2</v>
      </c>
      <c r="N195" s="6" t="s">
        <v>95</v>
      </c>
      <c r="O195" s="38" t="s">
        <v>1300</v>
      </c>
      <c r="P195" s="38">
        <v>1</v>
      </c>
      <c r="Q195" s="38">
        <v>1</v>
      </c>
      <c r="R195" s="6">
        <v>1</v>
      </c>
      <c r="T195" s="6">
        <v>1</v>
      </c>
      <c r="U195" s="38">
        <v>4</v>
      </c>
      <c r="V195" s="6">
        <v>10</v>
      </c>
      <c r="W195" s="6">
        <v>12</v>
      </c>
      <c r="X195" s="6">
        <v>13</v>
      </c>
      <c r="Y195" s="6">
        <v>5</v>
      </c>
      <c r="Z195" s="38">
        <v>2</v>
      </c>
      <c r="AA195" s="6">
        <v>2</v>
      </c>
      <c r="AB195" s="6">
        <v>1</v>
      </c>
      <c r="AC195" s="6" t="s">
        <v>1501</v>
      </c>
    </row>
    <row r="196" spans="1:30" ht="18">
      <c r="A196" s="10">
        <f t="shared" si="0"/>
        <v>54</v>
      </c>
      <c r="B196" s="6">
        <v>42</v>
      </c>
      <c r="C196" s="6">
        <v>3</v>
      </c>
      <c r="D196" s="157">
        <v>52</v>
      </c>
      <c r="E196" s="6">
        <v>31</v>
      </c>
      <c r="F196" s="6">
        <v>31</v>
      </c>
      <c r="G196" s="6">
        <v>1</v>
      </c>
      <c r="I196" s="6">
        <v>1</v>
      </c>
      <c r="J196" s="38" t="s">
        <v>163</v>
      </c>
      <c r="K196" s="6">
        <v>2</v>
      </c>
      <c r="L196" s="6">
        <v>1</v>
      </c>
      <c r="M196" s="6">
        <v>1</v>
      </c>
      <c r="N196" s="6" t="s">
        <v>200</v>
      </c>
      <c r="O196" s="38" t="s">
        <v>72</v>
      </c>
      <c r="P196" s="38">
        <v>0</v>
      </c>
      <c r="Q196" s="38">
        <v>1</v>
      </c>
      <c r="R196" s="6">
        <v>1</v>
      </c>
      <c r="T196" s="124">
        <v>2</v>
      </c>
      <c r="U196" s="38">
        <v>4</v>
      </c>
      <c r="V196" s="6">
        <v>1</v>
      </c>
      <c r="W196" s="6">
        <v>2</v>
      </c>
      <c r="X196" s="6">
        <v>4</v>
      </c>
      <c r="Y196" s="6">
        <v>5</v>
      </c>
      <c r="Z196" s="38">
        <v>1</v>
      </c>
      <c r="AA196" s="6">
        <v>2</v>
      </c>
      <c r="AB196" s="6">
        <v>1</v>
      </c>
      <c r="AC196" s="6" t="s">
        <v>1504</v>
      </c>
      <c r="AD196" s="6" t="s">
        <v>1505</v>
      </c>
    </row>
    <row r="197" spans="1:30" ht="18">
      <c r="A197" s="10">
        <f t="shared" si="0"/>
        <v>35</v>
      </c>
      <c r="B197" s="6">
        <v>27</v>
      </c>
      <c r="C197" s="6">
        <v>0</v>
      </c>
      <c r="D197" s="157">
        <v>2</v>
      </c>
      <c r="E197" s="6">
        <v>1</v>
      </c>
      <c r="F197" s="6">
        <v>1</v>
      </c>
      <c r="G197" s="6">
        <v>1</v>
      </c>
      <c r="H197" s="6">
        <v>1</v>
      </c>
      <c r="I197" s="6">
        <v>1</v>
      </c>
      <c r="J197" s="38" t="s">
        <v>92</v>
      </c>
      <c r="K197" s="6">
        <v>1</v>
      </c>
      <c r="L197" s="6">
        <v>1</v>
      </c>
      <c r="M197" s="6">
        <v>1</v>
      </c>
      <c r="N197" s="6" t="s">
        <v>72</v>
      </c>
      <c r="O197" s="38" t="s">
        <v>136</v>
      </c>
      <c r="P197" s="38">
        <v>1</v>
      </c>
      <c r="Q197" s="38">
        <v>1</v>
      </c>
      <c r="T197" s="6">
        <v>2</v>
      </c>
      <c r="U197" s="38">
        <v>4</v>
      </c>
      <c r="V197" s="6">
        <v>2</v>
      </c>
      <c r="W197" s="6">
        <v>1</v>
      </c>
      <c r="X197" s="6">
        <v>2</v>
      </c>
      <c r="Y197" s="6">
        <v>4</v>
      </c>
      <c r="Z197" s="38">
        <v>4</v>
      </c>
      <c r="AA197" s="6">
        <v>1</v>
      </c>
      <c r="AB197" s="6">
        <v>1</v>
      </c>
      <c r="AD197" s="6" t="s">
        <v>1508</v>
      </c>
    </row>
    <row r="198" spans="1:30" ht="18">
      <c r="A198" s="10">
        <f t="shared" si="0"/>
        <v>58</v>
      </c>
      <c r="B198" s="6">
        <v>45</v>
      </c>
      <c r="C198" s="6">
        <v>1</v>
      </c>
      <c r="D198" s="157">
        <v>215</v>
      </c>
      <c r="E198" s="6">
        <v>4</v>
      </c>
      <c r="F198" s="6">
        <v>3</v>
      </c>
      <c r="G198" s="6">
        <v>1</v>
      </c>
      <c r="I198" s="6">
        <v>1</v>
      </c>
      <c r="J198" s="38" t="s">
        <v>154</v>
      </c>
      <c r="K198" s="6">
        <v>1</v>
      </c>
      <c r="L198" s="6">
        <v>1</v>
      </c>
      <c r="M198" s="6">
        <v>3</v>
      </c>
      <c r="N198" s="6" t="s">
        <v>333</v>
      </c>
      <c r="O198" s="38" t="s">
        <v>72</v>
      </c>
      <c r="P198" s="38">
        <v>1</v>
      </c>
      <c r="Q198" s="38">
        <v>2</v>
      </c>
      <c r="R198" s="6">
        <v>1</v>
      </c>
      <c r="T198" s="6">
        <v>2</v>
      </c>
      <c r="U198" s="38">
        <v>4</v>
      </c>
      <c r="V198" s="6">
        <v>1</v>
      </c>
      <c r="W198" s="6">
        <v>1</v>
      </c>
      <c r="X198" s="6">
        <v>2</v>
      </c>
      <c r="Y198" s="6">
        <v>6</v>
      </c>
      <c r="Z198" s="38">
        <v>1</v>
      </c>
      <c r="AA198" s="6">
        <v>1</v>
      </c>
      <c r="AB198" s="6">
        <v>1</v>
      </c>
      <c r="AD198" s="6" t="s">
        <v>1510</v>
      </c>
    </row>
    <row r="199" spans="1:30" ht="18">
      <c r="A199" s="10">
        <f t="shared" si="0"/>
        <v>30</v>
      </c>
      <c r="B199" s="6">
        <v>23</v>
      </c>
      <c r="C199" s="6">
        <v>1</v>
      </c>
      <c r="D199" s="157">
        <v>1</v>
      </c>
      <c r="E199" s="6">
        <v>1</v>
      </c>
      <c r="F199" s="6">
        <v>3</v>
      </c>
      <c r="G199" s="6">
        <v>2</v>
      </c>
      <c r="H199" s="6">
        <v>1</v>
      </c>
      <c r="I199" s="6">
        <v>1</v>
      </c>
      <c r="J199" s="38">
        <v>1</v>
      </c>
      <c r="K199" s="6">
        <v>1</v>
      </c>
      <c r="L199" s="6">
        <v>2</v>
      </c>
      <c r="M199" s="6">
        <v>1</v>
      </c>
      <c r="N199" s="6" t="s">
        <v>239</v>
      </c>
      <c r="O199" s="38" t="s">
        <v>136</v>
      </c>
      <c r="P199" s="38">
        <v>2</v>
      </c>
      <c r="Q199" s="38">
        <v>1</v>
      </c>
      <c r="R199" s="6">
        <v>1</v>
      </c>
      <c r="T199" s="6">
        <v>2</v>
      </c>
      <c r="U199" s="38">
        <v>4</v>
      </c>
      <c r="V199" s="6">
        <v>5</v>
      </c>
      <c r="W199" s="6">
        <v>1</v>
      </c>
      <c r="X199" s="6">
        <v>1</v>
      </c>
      <c r="Y199" s="124">
        <v>6</v>
      </c>
      <c r="Z199" s="38">
        <v>1</v>
      </c>
      <c r="AA199" s="6">
        <v>1</v>
      </c>
      <c r="AB199" s="6">
        <v>2</v>
      </c>
      <c r="AD199" s="6" t="s">
        <v>1513</v>
      </c>
    </row>
    <row r="200" spans="1:30" ht="18">
      <c r="A200" s="10">
        <f t="shared" si="0"/>
        <v>57</v>
      </c>
      <c r="B200" s="6">
        <v>44</v>
      </c>
      <c r="C200" s="6">
        <v>3</v>
      </c>
      <c r="D200" s="157">
        <v>1</v>
      </c>
      <c r="E200" s="6">
        <v>101</v>
      </c>
      <c r="F200" s="6">
        <v>1</v>
      </c>
      <c r="G200" s="6">
        <v>1</v>
      </c>
      <c r="H200" s="6">
        <v>1</v>
      </c>
      <c r="I200" s="6">
        <v>2</v>
      </c>
      <c r="J200" s="38" t="s">
        <v>1516</v>
      </c>
      <c r="K200" s="6">
        <v>1</v>
      </c>
      <c r="L200" s="6">
        <v>2</v>
      </c>
      <c r="M200" s="6">
        <v>2</v>
      </c>
      <c r="N200" s="6" t="s">
        <v>72</v>
      </c>
      <c r="O200" s="38" t="s">
        <v>136</v>
      </c>
      <c r="P200" s="38">
        <v>0</v>
      </c>
      <c r="Q200" s="38">
        <v>1</v>
      </c>
      <c r="R200" s="6">
        <v>1</v>
      </c>
      <c r="T200" s="6">
        <v>2</v>
      </c>
      <c r="U200" s="38">
        <v>4</v>
      </c>
      <c r="V200" s="6">
        <v>1</v>
      </c>
      <c r="W200" s="6">
        <v>1</v>
      </c>
      <c r="X200" s="6">
        <v>1</v>
      </c>
      <c r="Y200" s="124">
        <v>2</v>
      </c>
      <c r="Z200" s="38" t="s">
        <v>95</v>
      </c>
      <c r="AA200" s="6">
        <v>2</v>
      </c>
      <c r="AB200" s="6">
        <v>1</v>
      </c>
      <c r="AC200" s="6" t="s">
        <v>1517</v>
      </c>
      <c r="AD200" s="6" t="s">
        <v>1518</v>
      </c>
    </row>
    <row r="201" spans="1:30" ht="18">
      <c r="A201" s="10">
        <f t="shared" si="0"/>
        <v>36</v>
      </c>
      <c r="B201" s="6">
        <v>28</v>
      </c>
      <c r="C201" s="6">
        <v>1</v>
      </c>
      <c r="D201" s="157">
        <v>11</v>
      </c>
      <c r="E201" s="6">
        <v>101</v>
      </c>
      <c r="F201" s="6">
        <v>3</v>
      </c>
      <c r="G201" s="6">
        <v>1</v>
      </c>
      <c r="H201" s="6">
        <v>1</v>
      </c>
      <c r="I201" s="6">
        <v>1</v>
      </c>
      <c r="J201" s="38" t="s">
        <v>85</v>
      </c>
      <c r="K201" s="6">
        <v>2</v>
      </c>
      <c r="L201" s="6">
        <v>1</v>
      </c>
      <c r="M201" s="6">
        <v>1</v>
      </c>
      <c r="N201" s="6" t="s">
        <v>200</v>
      </c>
      <c r="O201" s="38">
        <v>6</v>
      </c>
      <c r="P201" s="38">
        <v>1</v>
      </c>
      <c r="Q201" s="38">
        <v>1</v>
      </c>
      <c r="R201" s="6">
        <v>1</v>
      </c>
      <c r="T201" s="6">
        <v>1</v>
      </c>
      <c r="U201" s="38">
        <v>4</v>
      </c>
      <c r="V201" s="6">
        <v>1</v>
      </c>
      <c r="W201" s="6">
        <v>3</v>
      </c>
      <c r="X201" s="6">
        <v>0</v>
      </c>
      <c r="Y201" s="6">
        <v>7</v>
      </c>
      <c r="Z201" s="38">
        <v>3</v>
      </c>
      <c r="AA201" s="6">
        <v>1</v>
      </c>
      <c r="AB201" s="6">
        <v>2</v>
      </c>
      <c r="AC201" s="6" t="s">
        <v>1520</v>
      </c>
      <c r="AD201" s="6" t="s">
        <v>1521</v>
      </c>
    </row>
    <row r="202" spans="1:30" ht="18">
      <c r="A202" s="10">
        <f t="shared" si="0"/>
        <v>49</v>
      </c>
      <c r="B202" s="6">
        <v>38</v>
      </c>
      <c r="C202" s="6">
        <v>0</v>
      </c>
      <c r="D202" s="157">
        <v>1</v>
      </c>
      <c r="E202" s="6">
        <v>2</v>
      </c>
      <c r="F202" s="6">
        <v>4</v>
      </c>
      <c r="G202" s="6">
        <v>2</v>
      </c>
      <c r="H202" s="6">
        <v>1</v>
      </c>
      <c r="I202" s="6">
        <v>1</v>
      </c>
      <c r="J202" s="38" t="s">
        <v>163</v>
      </c>
      <c r="K202" s="6">
        <v>2</v>
      </c>
      <c r="L202" s="6">
        <v>2</v>
      </c>
      <c r="M202" s="6">
        <v>1</v>
      </c>
      <c r="N202" s="6" t="s">
        <v>95</v>
      </c>
      <c r="O202" s="38">
        <v>6</v>
      </c>
      <c r="P202" s="38" t="s">
        <v>640</v>
      </c>
      <c r="Q202" s="38">
        <v>2</v>
      </c>
      <c r="T202" s="124">
        <v>2</v>
      </c>
      <c r="U202" s="38">
        <v>4</v>
      </c>
      <c r="V202" s="6">
        <v>1</v>
      </c>
      <c r="W202" s="6">
        <v>2</v>
      </c>
      <c r="X202" s="6">
        <v>2</v>
      </c>
      <c r="Y202" s="6">
        <v>4</v>
      </c>
      <c r="Z202" s="38">
        <v>1</v>
      </c>
      <c r="AA202" s="6">
        <v>2</v>
      </c>
      <c r="AB202" s="6">
        <v>1</v>
      </c>
      <c r="AD202" s="6" t="s">
        <v>1523</v>
      </c>
    </row>
    <row r="203" spans="1:30" ht="18">
      <c r="A203" s="10">
        <f t="shared" si="0"/>
        <v>34</v>
      </c>
      <c r="B203" s="6">
        <v>26</v>
      </c>
      <c r="C203" s="6">
        <v>0</v>
      </c>
      <c r="D203" s="157">
        <v>2</v>
      </c>
      <c r="E203" s="6">
        <v>4</v>
      </c>
      <c r="F203" s="6">
        <v>101</v>
      </c>
      <c r="G203" s="6">
        <v>2</v>
      </c>
      <c r="H203" s="6">
        <v>1</v>
      </c>
      <c r="I203" s="6">
        <v>1</v>
      </c>
      <c r="J203" s="38" t="s">
        <v>92</v>
      </c>
      <c r="K203" s="6">
        <v>2</v>
      </c>
      <c r="L203" s="6">
        <v>2</v>
      </c>
      <c r="M203" s="6">
        <v>4</v>
      </c>
      <c r="N203" s="6" t="s">
        <v>72</v>
      </c>
      <c r="O203" s="38">
        <v>6</v>
      </c>
      <c r="P203" s="38">
        <v>2</v>
      </c>
      <c r="Q203" s="38">
        <v>4</v>
      </c>
      <c r="R203" s="6">
        <v>1</v>
      </c>
      <c r="T203" s="6">
        <v>1</v>
      </c>
      <c r="U203" s="38">
        <v>4</v>
      </c>
      <c r="V203" s="6">
        <v>1</v>
      </c>
      <c r="W203" s="6">
        <v>1</v>
      </c>
      <c r="X203" s="6">
        <v>1</v>
      </c>
      <c r="Y203" s="6">
        <v>5</v>
      </c>
      <c r="Z203" s="38" t="s">
        <v>462</v>
      </c>
      <c r="AA203" s="6">
        <v>2</v>
      </c>
      <c r="AB203" s="6">
        <v>1</v>
      </c>
      <c r="AC203" s="6" t="s">
        <v>1525</v>
      </c>
      <c r="AD203" s="6" t="s">
        <v>1526</v>
      </c>
    </row>
    <row r="204" spans="1:30" ht="18">
      <c r="A204" s="10">
        <f t="shared" si="0"/>
        <v>56</v>
      </c>
      <c r="B204" s="6">
        <v>43</v>
      </c>
      <c r="C204" s="6">
        <v>3</v>
      </c>
      <c r="D204" s="157">
        <v>215</v>
      </c>
      <c r="E204" s="6">
        <v>11</v>
      </c>
      <c r="F204" s="6">
        <v>15</v>
      </c>
      <c r="G204" s="6">
        <v>2</v>
      </c>
      <c r="H204" s="6">
        <v>1</v>
      </c>
      <c r="I204" s="6">
        <v>1</v>
      </c>
      <c r="J204" s="38" t="s">
        <v>163</v>
      </c>
      <c r="K204" s="6">
        <v>2</v>
      </c>
      <c r="L204" s="6">
        <v>1</v>
      </c>
      <c r="M204" s="6">
        <v>1</v>
      </c>
      <c r="N204" s="6" t="s">
        <v>200</v>
      </c>
      <c r="O204" s="38">
        <v>1</v>
      </c>
      <c r="P204" s="38" t="s">
        <v>95</v>
      </c>
      <c r="Q204" s="38">
        <v>1</v>
      </c>
      <c r="R204" s="6">
        <v>1</v>
      </c>
      <c r="T204" s="6">
        <v>1</v>
      </c>
      <c r="U204" s="38">
        <v>1</v>
      </c>
      <c r="V204" s="6">
        <v>0</v>
      </c>
      <c r="W204" s="6">
        <v>1</v>
      </c>
      <c r="X204" s="6">
        <v>0</v>
      </c>
      <c r="Y204" s="6">
        <v>11</v>
      </c>
      <c r="Z204" s="38">
        <v>1</v>
      </c>
      <c r="AA204" s="6">
        <v>1</v>
      </c>
      <c r="AB204" s="6">
        <v>1</v>
      </c>
      <c r="AC204" s="6" t="s">
        <v>1530</v>
      </c>
      <c r="AD204" s="6" t="s">
        <v>1531</v>
      </c>
    </row>
    <row r="205" spans="1:30" ht="18">
      <c r="A205" s="10">
        <f t="shared" si="0"/>
        <v>58</v>
      </c>
      <c r="B205" s="81">
        <v>45</v>
      </c>
      <c r="C205" s="81">
        <v>2</v>
      </c>
      <c r="D205" s="162">
        <v>215</v>
      </c>
      <c r="E205" s="81">
        <v>27</v>
      </c>
      <c r="F205" s="81">
        <v>101</v>
      </c>
      <c r="G205" s="81">
        <v>1</v>
      </c>
      <c r="H205" s="81">
        <v>1</v>
      </c>
      <c r="I205" s="81">
        <v>1</v>
      </c>
      <c r="J205" s="153" t="s">
        <v>92</v>
      </c>
      <c r="K205" s="81">
        <v>2</v>
      </c>
      <c r="L205" s="81">
        <v>2</v>
      </c>
      <c r="M205" s="81">
        <v>1</v>
      </c>
      <c r="N205" s="81" t="s">
        <v>95</v>
      </c>
      <c r="O205" s="153">
        <v>6</v>
      </c>
      <c r="P205" s="153">
        <v>0</v>
      </c>
      <c r="Q205" s="153">
        <v>1</v>
      </c>
      <c r="R205" s="81">
        <v>1</v>
      </c>
      <c r="S205" s="78"/>
      <c r="T205" s="81">
        <v>1</v>
      </c>
      <c r="U205" s="153">
        <v>1</v>
      </c>
      <c r="V205" s="81">
        <v>2</v>
      </c>
      <c r="W205" s="81">
        <v>2</v>
      </c>
      <c r="X205" s="81">
        <v>4</v>
      </c>
      <c r="Y205" s="81">
        <v>5</v>
      </c>
      <c r="Z205" s="153">
        <v>1</v>
      </c>
      <c r="AA205" s="81">
        <v>2</v>
      </c>
      <c r="AB205" s="81">
        <v>1</v>
      </c>
      <c r="AC205" s="81" t="s">
        <v>1535</v>
      </c>
      <c r="AD205" s="81" t="s">
        <v>1536</v>
      </c>
    </row>
    <row r="206" spans="1:30" ht="18">
      <c r="A206" s="10">
        <f t="shared" si="0"/>
        <v>50</v>
      </c>
      <c r="B206" s="6">
        <v>39</v>
      </c>
      <c r="C206" s="6">
        <v>7</v>
      </c>
      <c r="G206" s="6">
        <v>1</v>
      </c>
      <c r="H206" s="6">
        <v>1</v>
      </c>
      <c r="I206" s="6">
        <v>2</v>
      </c>
      <c r="J206" s="38">
        <v>7</v>
      </c>
      <c r="K206" s="6">
        <v>2</v>
      </c>
      <c r="L206" s="6">
        <v>2</v>
      </c>
      <c r="M206" s="6">
        <v>2</v>
      </c>
      <c r="N206" s="6" t="s">
        <v>256</v>
      </c>
      <c r="O206" s="38">
        <v>6</v>
      </c>
      <c r="P206" s="38">
        <v>6</v>
      </c>
      <c r="Q206" s="38">
        <v>1</v>
      </c>
      <c r="R206" s="6">
        <v>1</v>
      </c>
      <c r="S206" s="6">
        <v>8</v>
      </c>
      <c r="T206" s="6">
        <v>1</v>
      </c>
      <c r="U206" s="38">
        <v>4</v>
      </c>
      <c r="V206" s="6">
        <v>1</v>
      </c>
      <c r="W206" s="6">
        <v>2</v>
      </c>
      <c r="X206" s="6">
        <v>2</v>
      </c>
      <c r="Y206" s="6">
        <v>9</v>
      </c>
      <c r="Z206" s="38">
        <v>1</v>
      </c>
      <c r="AA206" s="6">
        <v>2</v>
      </c>
      <c r="AB206" s="6">
        <v>2</v>
      </c>
      <c r="AC206" s="6" t="s">
        <v>1539</v>
      </c>
      <c r="AD206" s="6" t="s">
        <v>1540</v>
      </c>
    </row>
    <row r="207" spans="1:30" ht="18">
      <c r="A207" s="10">
        <f t="shared" si="0"/>
        <v>64</v>
      </c>
      <c r="B207" s="6">
        <v>50</v>
      </c>
      <c r="C207" s="6">
        <v>2</v>
      </c>
      <c r="G207" s="6">
        <v>1</v>
      </c>
      <c r="H207" s="6">
        <v>1</v>
      </c>
      <c r="I207" s="6">
        <v>2</v>
      </c>
      <c r="J207" s="38" t="s">
        <v>92</v>
      </c>
      <c r="K207" s="6">
        <v>2</v>
      </c>
      <c r="L207" s="6">
        <v>2</v>
      </c>
      <c r="M207" s="6">
        <v>1</v>
      </c>
      <c r="N207" s="6" t="s">
        <v>95</v>
      </c>
      <c r="O207" s="38" t="s">
        <v>95</v>
      </c>
      <c r="P207" s="38">
        <v>0</v>
      </c>
      <c r="Q207" s="38">
        <v>2</v>
      </c>
      <c r="R207" s="6">
        <v>1</v>
      </c>
      <c r="S207" s="6">
        <v>8</v>
      </c>
      <c r="T207" s="6">
        <v>2</v>
      </c>
      <c r="U207" s="38">
        <v>1</v>
      </c>
      <c r="V207" s="6">
        <v>0</v>
      </c>
      <c r="W207" s="6">
        <v>1</v>
      </c>
      <c r="X207" s="6">
        <v>2</v>
      </c>
      <c r="Y207" s="6">
        <v>6</v>
      </c>
      <c r="Z207" s="38">
        <v>1</v>
      </c>
      <c r="AA207" s="6">
        <v>2</v>
      </c>
      <c r="AB207" s="6">
        <v>1</v>
      </c>
      <c r="AC207" s="6" t="s">
        <v>1545</v>
      </c>
      <c r="AD207" s="6" t="s">
        <v>1546</v>
      </c>
    </row>
    <row r="208" spans="1:30" ht="18">
      <c r="A208" s="10">
        <f t="shared" si="0"/>
        <v>50</v>
      </c>
      <c r="B208" s="6">
        <v>39</v>
      </c>
      <c r="C208" s="6">
        <v>3</v>
      </c>
      <c r="G208" s="6">
        <v>1</v>
      </c>
      <c r="H208" s="6">
        <v>2</v>
      </c>
      <c r="J208" s="38">
        <v>1</v>
      </c>
      <c r="K208" s="6">
        <v>2</v>
      </c>
      <c r="L208" s="6">
        <v>2</v>
      </c>
      <c r="M208" s="6">
        <v>1</v>
      </c>
      <c r="N208" s="6">
        <v>1</v>
      </c>
      <c r="O208" s="38">
        <v>1</v>
      </c>
      <c r="P208" s="38">
        <v>0</v>
      </c>
      <c r="Q208" s="38">
        <v>2</v>
      </c>
      <c r="R208" s="6">
        <v>1</v>
      </c>
      <c r="T208" s="6">
        <v>2</v>
      </c>
      <c r="U208" s="38">
        <v>1</v>
      </c>
      <c r="V208" s="6">
        <v>0</v>
      </c>
      <c r="W208" s="6">
        <v>1</v>
      </c>
      <c r="X208" s="6">
        <v>0</v>
      </c>
      <c r="Y208" s="6">
        <v>6</v>
      </c>
      <c r="Z208" s="38">
        <v>1</v>
      </c>
      <c r="AA208" s="6">
        <v>2</v>
      </c>
      <c r="AB208" s="6">
        <v>1</v>
      </c>
      <c r="AD208" s="6" t="s">
        <v>1547</v>
      </c>
    </row>
    <row r="209" spans="1:30" ht="18">
      <c r="A209" s="10">
        <f t="shared" si="0"/>
        <v>86</v>
      </c>
      <c r="B209" s="6">
        <v>67</v>
      </c>
      <c r="C209" s="6">
        <v>7</v>
      </c>
      <c r="D209" s="157">
        <v>25</v>
      </c>
      <c r="E209" s="6">
        <v>26</v>
      </c>
      <c r="F209" s="6">
        <v>1</v>
      </c>
      <c r="G209" s="6">
        <v>1</v>
      </c>
      <c r="H209" s="6">
        <v>1</v>
      </c>
      <c r="I209" s="6">
        <v>1</v>
      </c>
      <c r="J209" s="38" t="s">
        <v>154</v>
      </c>
      <c r="K209" s="6">
        <v>2</v>
      </c>
      <c r="L209" s="6">
        <v>1</v>
      </c>
      <c r="M209" s="6">
        <v>1</v>
      </c>
      <c r="N209" s="6" t="s">
        <v>239</v>
      </c>
      <c r="O209" s="38" t="s">
        <v>136</v>
      </c>
      <c r="P209" s="38">
        <v>1</v>
      </c>
      <c r="Q209" s="38">
        <v>1</v>
      </c>
      <c r="R209" s="6">
        <v>1</v>
      </c>
      <c r="S209" s="6">
        <v>9.6999999999999993</v>
      </c>
      <c r="T209" s="6">
        <v>2</v>
      </c>
      <c r="U209" s="38">
        <v>4</v>
      </c>
      <c r="V209" s="6">
        <v>1</v>
      </c>
      <c r="W209" s="6">
        <v>3</v>
      </c>
      <c r="X209" s="6">
        <v>5</v>
      </c>
      <c r="Y209" s="6">
        <v>3</v>
      </c>
      <c r="Z209" s="38">
        <v>1</v>
      </c>
      <c r="AA209" s="6">
        <v>1</v>
      </c>
      <c r="AB209" s="6">
        <v>1</v>
      </c>
      <c r="AC209" s="6" t="s">
        <v>1552</v>
      </c>
      <c r="AD209" s="6" t="s">
        <v>1553</v>
      </c>
    </row>
    <row r="210" spans="1:30" ht="18">
      <c r="A210" s="10">
        <f t="shared" si="0"/>
        <v>31</v>
      </c>
      <c r="B210" s="6">
        <v>24</v>
      </c>
      <c r="C210" s="6">
        <v>1</v>
      </c>
      <c r="D210" s="157">
        <v>215</v>
      </c>
      <c r="E210" s="6">
        <v>11</v>
      </c>
      <c r="F210" s="6">
        <v>16</v>
      </c>
      <c r="G210" s="6">
        <v>2</v>
      </c>
      <c r="I210" s="6">
        <v>1</v>
      </c>
      <c r="J210" s="38" t="s">
        <v>92</v>
      </c>
      <c r="K210" s="6">
        <v>2</v>
      </c>
      <c r="L210" s="6">
        <v>1</v>
      </c>
      <c r="M210" s="6">
        <v>2</v>
      </c>
      <c r="N210" s="6" t="s">
        <v>239</v>
      </c>
      <c r="O210" s="38">
        <v>6</v>
      </c>
      <c r="P210" s="38" t="s">
        <v>95</v>
      </c>
      <c r="Q210" s="38">
        <v>1</v>
      </c>
      <c r="R210" s="6">
        <v>1</v>
      </c>
      <c r="S210" s="6">
        <v>9</v>
      </c>
      <c r="T210" s="6">
        <v>2</v>
      </c>
      <c r="U210" s="38">
        <v>1</v>
      </c>
      <c r="V210" s="6">
        <v>1</v>
      </c>
      <c r="W210" s="6">
        <v>1</v>
      </c>
      <c r="X210" s="6">
        <v>2</v>
      </c>
      <c r="Y210" s="6">
        <v>9</v>
      </c>
      <c r="Z210" s="38">
        <v>2</v>
      </c>
      <c r="AA210" s="6">
        <v>2</v>
      </c>
      <c r="AB210" s="6">
        <v>1</v>
      </c>
      <c r="AC210" s="6" t="s">
        <v>1555</v>
      </c>
      <c r="AD210" s="6" t="s">
        <v>1556</v>
      </c>
    </row>
    <row r="211" spans="1:30" ht="18">
      <c r="A211" s="10">
        <f t="shared" si="0"/>
        <v>41</v>
      </c>
      <c r="B211" s="6">
        <v>32</v>
      </c>
      <c r="C211" s="6">
        <v>2</v>
      </c>
      <c r="D211" s="157">
        <v>9</v>
      </c>
      <c r="E211" s="6">
        <v>9</v>
      </c>
      <c r="F211" s="6">
        <v>9</v>
      </c>
      <c r="G211" s="6">
        <v>1</v>
      </c>
      <c r="H211" s="6">
        <v>1</v>
      </c>
      <c r="I211" s="6">
        <v>1</v>
      </c>
      <c r="J211" s="38" t="s">
        <v>1558</v>
      </c>
      <c r="K211" s="6">
        <v>2</v>
      </c>
      <c r="L211" s="6">
        <v>2</v>
      </c>
      <c r="M211" s="6">
        <v>1</v>
      </c>
      <c r="N211" s="6" t="s">
        <v>95</v>
      </c>
      <c r="O211" s="38" t="s">
        <v>256</v>
      </c>
      <c r="P211" s="38">
        <v>1</v>
      </c>
      <c r="Q211" s="38">
        <v>1</v>
      </c>
      <c r="R211" s="6">
        <v>1</v>
      </c>
      <c r="S211" s="6">
        <v>7</v>
      </c>
      <c r="T211" s="6">
        <v>2</v>
      </c>
      <c r="U211" s="38">
        <v>4</v>
      </c>
      <c r="V211" s="6">
        <v>33</v>
      </c>
      <c r="W211" s="6">
        <v>3</v>
      </c>
      <c r="X211" s="6">
        <v>15</v>
      </c>
      <c r="Y211" s="6">
        <v>4</v>
      </c>
      <c r="Z211" s="38">
        <v>0</v>
      </c>
      <c r="AA211" s="6">
        <v>2</v>
      </c>
      <c r="AB211" s="6">
        <v>1</v>
      </c>
    </row>
    <row r="212" spans="1:30" ht="18">
      <c r="A212" s="10">
        <f t="shared" si="0"/>
        <v>53</v>
      </c>
      <c r="B212" s="6">
        <v>41</v>
      </c>
      <c r="C212" s="6">
        <v>0</v>
      </c>
      <c r="D212" s="157">
        <v>13</v>
      </c>
      <c r="E212" s="6">
        <v>15</v>
      </c>
      <c r="F212" s="6">
        <v>16</v>
      </c>
      <c r="G212" s="6">
        <v>1</v>
      </c>
      <c r="H212" s="6">
        <v>1</v>
      </c>
      <c r="I212" s="6">
        <v>1</v>
      </c>
      <c r="J212" s="38" t="s">
        <v>92</v>
      </c>
      <c r="K212" s="6">
        <v>1</v>
      </c>
      <c r="L212" s="6">
        <v>2</v>
      </c>
      <c r="M212" s="6">
        <v>3</v>
      </c>
      <c r="N212" s="6" t="s">
        <v>333</v>
      </c>
      <c r="O212" s="38">
        <v>9</v>
      </c>
      <c r="P212" s="38">
        <v>0</v>
      </c>
      <c r="Q212" s="38">
        <v>7</v>
      </c>
      <c r="R212" s="6">
        <v>1</v>
      </c>
      <c r="S212" s="6">
        <v>7</v>
      </c>
      <c r="T212" s="6">
        <v>1</v>
      </c>
      <c r="U212" s="38">
        <v>1</v>
      </c>
      <c r="V212" s="6">
        <v>1</v>
      </c>
      <c r="W212" s="6">
        <v>1</v>
      </c>
      <c r="X212" s="6">
        <v>3</v>
      </c>
      <c r="Y212" s="6">
        <v>5</v>
      </c>
      <c r="Z212" s="38">
        <v>1</v>
      </c>
      <c r="AA212" s="6">
        <v>2</v>
      </c>
      <c r="AB212" s="6">
        <v>1</v>
      </c>
      <c r="AD212" s="6" t="s">
        <v>1563</v>
      </c>
    </row>
    <row r="213" spans="1:30" ht="18">
      <c r="A213" s="10">
        <f t="shared" si="0"/>
        <v>57</v>
      </c>
      <c r="B213" s="6">
        <v>44</v>
      </c>
      <c r="C213" s="6">
        <v>0</v>
      </c>
      <c r="G213" s="6">
        <v>1</v>
      </c>
      <c r="H213" s="6">
        <v>1</v>
      </c>
      <c r="I213" s="6">
        <v>3</v>
      </c>
      <c r="J213" s="38" t="s">
        <v>85</v>
      </c>
      <c r="K213" s="6">
        <v>1</v>
      </c>
      <c r="L213" s="6">
        <v>1</v>
      </c>
      <c r="M213" s="6">
        <v>1</v>
      </c>
      <c r="N213" s="6" t="s">
        <v>723</v>
      </c>
      <c r="O213" s="38" t="s">
        <v>136</v>
      </c>
      <c r="P213" s="38">
        <v>2</v>
      </c>
      <c r="Q213" s="38">
        <v>1</v>
      </c>
      <c r="R213" s="6">
        <v>1</v>
      </c>
      <c r="S213" s="6">
        <v>6.9</v>
      </c>
      <c r="T213" s="6">
        <v>2</v>
      </c>
      <c r="U213" s="38">
        <v>99</v>
      </c>
      <c r="V213" s="6">
        <v>0</v>
      </c>
      <c r="W213" s="6">
        <v>1</v>
      </c>
      <c r="X213" s="6">
        <v>1</v>
      </c>
      <c r="Y213" s="6">
        <v>7</v>
      </c>
      <c r="Z213" s="38">
        <v>1</v>
      </c>
      <c r="AA213" s="6">
        <v>2</v>
      </c>
      <c r="AB213" s="6">
        <v>1</v>
      </c>
    </row>
    <row r="214" spans="1:30" ht="18">
      <c r="A214" s="10">
        <f t="shared" si="0"/>
        <v>61</v>
      </c>
      <c r="B214" s="6">
        <v>47</v>
      </c>
      <c r="C214" s="6">
        <v>0</v>
      </c>
      <c r="D214" s="157">
        <v>101</v>
      </c>
      <c r="E214" s="6">
        <v>1</v>
      </c>
      <c r="F214" s="6">
        <v>2</v>
      </c>
      <c r="G214" s="6">
        <v>2</v>
      </c>
      <c r="H214" s="6">
        <v>2</v>
      </c>
      <c r="J214" s="38" t="s">
        <v>163</v>
      </c>
      <c r="K214" s="6">
        <v>2</v>
      </c>
      <c r="L214" s="6">
        <v>1</v>
      </c>
      <c r="M214" s="6">
        <v>1</v>
      </c>
      <c r="N214" s="6" t="s">
        <v>72</v>
      </c>
      <c r="O214" s="38" t="s">
        <v>136</v>
      </c>
      <c r="P214" s="38">
        <v>1</v>
      </c>
      <c r="Q214" s="38">
        <v>2</v>
      </c>
      <c r="R214" s="6">
        <v>1</v>
      </c>
      <c r="S214" s="6">
        <v>7.1</v>
      </c>
      <c r="T214" s="6">
        <v>2</v>
      </c>
      <c r="U214" s="38">
        <v>4</v>
      </c>
      <c r="V214" s="6">
        <v>2</v>
      </c>
      <c r="W214" s="6">
        <v>1</v>
      </c>
      <c r="X214" s="6">
        <v>2</v>
      </c>
      <c r="Y214" s="6">
        <v>4</v>
      </c>
      <c r="Z214" s="38" t="s">
        <v>95</v>
      </c>
      <c r="AA214" s="6">
        <v>1</v>
      </c>
      <c r="AB214" s="6">
        <v>1</v>
      </c>
    </row>
    <row r="215" spans="1:30" ht="18">
      <c r="A215" s="10">
        <f t="shared" si="0"/>
        <v>58</v>
      </c>
      <c r="B215" s="6">
        <v>45</v>
      </c>
      <c r="C215" s="6">
        <v>1</v>
      </c>
      <c r="Q215" s="38">
        <v>2</v>
      </c>
      <c r="R215" s="6">
        <v>1</v>
      </c>
      <c r="S215" s="6">
        <v>8</v>
      </c>
      <c r="T215" s="6">
        <v>2</v>
      </c>
      <c r="U215" s="38">
        <v>99</v>
      </c>
      <c r="V215" s="6">
        <v>3</v>
      </c>
      <c r="W215" s="6">
        <v>2</v>
      </c>
      <c r="X215" s="6">
        <v>4</v>
      </c>
      <c r="Y215" s="6">
        <v>6</v>
      </c>
      <c r="Z215" s="38" t="s">
        <v>256</v>
      </c>
      <c r="AA215" s="6">
        <v>2</v>
      </c>
      <c r="AB215" s="6">
        <v>1</v>
      </c>
      <c r="AD215" s="6" t="s">
        <v>1570</v>
      </c>
    </row>
    <row r="216" spans="1:30" ht="18">
      <c r="A216" s="10">
        <f t="shared" si="0"/>
        <v>75</v>
      </c>
      <c r="B216" s="6">
        <v>58</v>
      </c>
      <c r="C216" s="6">
        <v>3</v>
      </c>
      <c r="G216" s="6">
        <v>1</v>
      </c>
      <c r="H216" s="6">
        <v>1</v>
      </c>
      <c r="I216" s="6">
        <v>3</v>
      </c>
      <c r="J216" s="38" t="s">
        <v>85</v>
      </c>
      <c r="K216" s="6">
        <v>1</v>
      </c>
      <c r="L216" s="6">
        <v>2</v>
      </c>
      <c r="M216" s="6">
        <v>1</v>
      </c>
      <c r="N216" s="6" t="s">
        <v>95</v>
      </c>
      <c r="O216" s="38" t="s">
        <v>588</v>
      </c>
      <c r="P216" s="38" t="s">
        <v>95</v>
      </c>
      <c r="Q216" s="38">
        <v>4</v>
      </c>
      <c r="R216" s="6">
        <v>1</v>
      </c>
      <c r="S216" s="6">
        <v>9.5</v>
      </c>
      <c r="T216" s="6">
        <v>2</v>
      </c>
      <c r="U216" s="38">
        <v>4</v>
      </c>
      <c r="V216" s="6">
        <v>1</v>
      </c>
      <c r="W216" s="6">
        <v>1</v>
      </c>
      <c r="X216" s="6">
        <v>3</v>
      </c>
      <c r="Y216" s="6">
        <v>7</v>
      </c>
      <c r="Z216" s="38">
        <v>1</v>
      </c>
      <c r="AA216" s="6">
        <v>1</v>
      </c>
      <c r="AB216" s="6">
        <v>2</v>
      </c>
      <c r="AC216" s="6" t="s">
        <v>1572</v>
      </c>
      <c r="AD216" s="6" t="s">
        <v>1573</v>
      </c>
    </row>
    <row r="217" spans="1:30" ht="18">
      <c r="A217" s="10">
        <f t="shared" si="0"/>
        <v>57</v>
      </c>
      <c r="B217" s="6">
        <v>44</v>
      </c>
      <c r="C217" s="6">
        <v>3</v>
      </c>
      <c r="D217" s="157">
        <v>11</v>
      </c>
      <c r="E217" s="6">
        <v>15</v>
      </c>
      <c r="F217" s="6">
        <v>9</v>
      </c>
      <c r="G217" s="6">
        <v>1</v>
      </c>
      <c r="H217" s="6">
        <v>1</v>
      </c>
      <c r="I217" s="6">
        <v>3</v>
      </c>
      <c r="J217" s="38" t="s">
        <v>92</v>
      </c>
      <c r="K217" s="6">
        <v>1</v>
      </c>
      <c r="L217" s="6">
        <v>1</v>
      </c>
      <c r="M217" s="6">
        <v>1</v>
      </c>
      <c r="N217" s="6" t="s">
        <v>95</v>
      </c>
      <c r="O217" s="38">
        <v>4</v>
      </c>
      <c r="P217" s="38">
        <v>1</v>
      </c>
      <c r="Q217" s="38">
        <v>1</v>
      </c>
      <c r="R217" s="6">
        <v>1</v>
      </c>
      <c r="S217" s="6">
        <v>7.5</v>
      </c>
      <c r="T217" s="6">
        <v>2</v>
      </c>
      <c r="U217" s="38">
        <v>4</v>
      </c>
      <c r="V217" s="6">
        <v>1</v>
      </c>
      <c r="W217" s="6">
        <v>1</v>
      </c>
      <c r="X217" s="6">
        <v>1</v>
      </c>
      <c r="Y217" s="6">
        <v>9</v>
      </c>
      <c r="Z217" s="38">
        <v>1</v>
      </c>
      <c r="AA217" s="6">
        <v>2</v>
      </c>
      <c r="AB217" s="6">
        <v>2</v>
      </c>
    </row>
    <row r="218" spans="1:30" ht="18">
      <c r="A218" s="10">
        <f t="shared" si="0"/>
        <v>39</v>
      </c>
      <c r="B218" s="6">
        <v>30</v>
      </c>
      <c r="C218" s="6">
        <v>0</v>
      </c>
      <c r="D218" s="157">
        <v>101</v>
      </c>
      <c r="E218" s="6">
        <v>11</v>
      </c>
      <c r="F218" s="6">
        <v>4</v>
      </c>
      <c r="G218" s="6">
        <v>1</v>
      </c>
      <c r="H218" s="6">
        <v>1</v>
      </c>
      <c r="I218" s="6">
        <v>1</v>
      </c>
      <c r="J218" s="38" t="s">
        <v>163</v>
      </c>
      <c r="K218" s="6">
        <v>2</v>
      </c>
      <c r="L218" s="6">
        <v>2</v>
      </c>
      <c r="M218" s="6">
        <v>1</v>
      </c>
      <c r="N218" s="6" t="s">
        <v>95</v>
      </c>
      <c r="O218" s="38" t="s">
        <v>95</v>
      </c>
      <c r="P218" s="38">
        <v>1</v>
      </c>
      <c r="Q218" s="38">
        <v>4</v>
      </c>
      <c r="R218" s="6">
        <v>1</v>
      </c>
      <c r="S218" s="6">
        <v>6.2</v>
      </c>
      <c r="T218" s="6">
        <v>1</v>
      </c>
      <c r="U218" s="38">
        <v>4</v>
      </c>
      <c r="V218" s="6">
        <v>1</v>
      </c>
      <c r="W218" s="6">
        <v>1</v>
      </c>
      <c r="X218" s="6">
        <v>4</v>
      </c>
      <c r="Y218" s="6">
        <v>5</v>
      </c>
      <c r="Z218" s="38">
        <v>1</v>
      </c>
      <c r="AA218" s="6">
        <v>2</v>
      </c>
      <c r="AB218" s="6">
        <v>1</v>
      </c>
      <c r="AD218" s="6" t="s">
        <v>1578</v>
      </c>
    </row>
    <row r="219" spans="1:30" ht="18">
      <c r="A219" s="10">
        <f t="shared" si="0"/>
        <v>48</v>
      </c>
      <c r="B219" s="6">
        <v>37</v>
      </c>
      <c r="C219" s="6">
        <v>3</v>
      </c>
      <c r="D219" s="157">
        <v>11</v>
      </c>
      <c r="E219" s="6">
        <v>101</v>
      </c>
      <c r="F219" s="6">
        <v>15</v>
      </c>
      <c r="G219" s="6">
        <v>2</v>
      </c>
      <c r="H219" s="6">
        <v>1</v>
      </c>
      <c r="I219" s="6">
        <v>1</v>
      </c>
      <c r="J219" s="38" t="s">
        <v>92</v>
      </c>
      <c r="K219" s="6">
        <v>2</v>
      </c>
      <c r="L219" s="6">
        <v>2</v>
      </c>
      <c r="M219" s="6">
        <v>1</v>
      </c>
      <c r="N219" s="6" t="s">
        <v>72</v>
      </c>
      <c r="O219" s="38" t="s">
        <v>136</v>
      </c>
      <c r="P219" s="38">
        <v>1</v>
      </c>
      <c r="Q219" s="38">
        <v>1</v>
      </c>
      <c r="R219" s="6">
        <v>1</v>
      </c>
      <c r="T219" s="6">
        <v>2</v>
      </c>
      <c r="U219" s="38">
        <v>4</v>
      </c>
      <c r="V219" s="6">
        <v>2</v>
      </c>
      <c r="W219" s="6">
        <v>2</v>
      </c>
      <c r="X219" s="6">
        <v>2</v>
      </c>
      <c r="Y219" s="6">
        <v>9</v>
      </c>
      <c r="Z219" s="38">
        <v>1</v>
      </c>
      <c r="AA219" s="6">
        <v>1</v>
      </c>
      <c r="AB219" s="6">
        <v>1</v>
      </c>
      <c r="AC219" s="6" t="s">
        <v>1579</v>
      </c>
      <c r="AD219" s="6" t="s">
        <v>1580</v>
      </c>
    </row>
    <row r="220" spans="1:30" ht="18">
      <c r="A220" s="10">
        <f t="shared" si="0"/>
        <v>68</v>
      </c>
      <c r="B220" s="6">
        <v>53</v>
      </c>
      <c r="C220" s="6">
        <v>1</v>
      </c>
      <c r="D220" s="157">
        <v>9</v>
      </c>
      <c r="E220" s="6">
        <v>4</v>
      </c>
      <c r="F220" s="6">
        <v>9</v>
      </c>
      <c r="G220" s="6">
        <v>2</v>
      </c>
      <c r="H220" s="6">
        <v>2</v>
      </c>
      <c r="I220" s="6">
        <v>1</v>
      </c>
      <c r="J220" s="38" t="s">
        <v>163</v>
      </c>
      <c r="K220" s="6">
        <v>2</v>
      </c>
      <c r="L220" s="6">
        <v>2</v>
      </c>
      <c r="M220" s="6">
        <v>1</v>
      </c>
      <c r="N220" s="6" t="s">
        <v>551</v>
      </c>
      <c r="O220" s="38" t="s">
        <v>612</v>
      </c>
      <c r="P220" s="38">
        <v>2</v>
      </c>
      <c r="Q220" s="38">
        <v>4</v>
      </c>
      <c r="R220" s="6">
        <v>1</v>
      </c>
      <c r="S220" s="6">
        <v>8</v>
      </c>
      <c r="T220" s="6">
        <v>2</v>
      </c>
      <c r="U220" s="38">
        <v>4</v>
      </c>
      <c r="V220" s="6">
        <v>3</v>
      </c>
      <c r="W220" s="6">
        <v>1</v>
      </c>
      <c r="X220" s="6">
        <v>0</v>
      </c>
      <c r="Y220" s="6">
        <v>6</v>
      </c>
      <c r="Z220" s="38" t="s">
        <v>72</v>
      </c>
      <c r="AA220" s="6">
        <v>2</v>
      </c>
      <c r="AB220" s="6">
        <v>1</v>
      </c>
      <c r="AD220" s="6" t="s">
        <v>1586</v>
      </c>
    </row>
    <row r="221" spans="1:30" ht="18">
      <c r="A221" s="10">
        <f t="shared" si="0"/>
        <v>57</v>
      </c>
      <c r="B221" s="6">
        <v>44</v>
      </c>
      <c r="C221" s="6">
        <v>1</v>
      </c>
      <c r="D221" s="157">
        <v>215</v>
      </c>
      <c r="E221" s="6">
        <v>31</v>
      </c>
      <c r="F221" s="6">
        <v>43</v>
      </c>
      <c r="G221" s="6">
        <v>2</v>
      </c>
      <c r="H221" s="6">
        <v>1</v>
      </c>
      <c r="I221" s="6">
        <v>1</v>
      </c>
      <c r="J221" s="38" t="s">
        <v>75</v>
      </c>
      <c r="K221" s="6">
        <v>1</v>
      </c>
      <c r="L221" s="6">
        <v>2</v>
      </c>
      <c r="M221" s="6">
        <v>1</v>
      </c>
      <c r="N221" s="6">
        <v>1</v>
      </c>
      <c r="O221" s="38" t="s">
        <v>72</v>
      </c>
      <c r="P221" s="38" t="s">
        <v>95</v>
      </c>
      <c r="Q221" s="38">
        <v>1</v>
      </c>
      <c r="R221" s="6">
        <v>1</v>
      </c>
      <c r="S221" s="6">
        <v>9.1</v>
      </c>
      <c r="T221" s="6">
        <v>2</v>
      </c>
      <c r="U221" s="38">
        <v>4</v>
      </c>
      <c r="W221" s="6">
        <v>1</v>
      </c>
      <c r="X221" s="6">
        <v>2</v>
      </c>
      <c r="Y221" s="6">
        <v>5</v>
      </c>
      <c r="Z221" s="38">
        <v>1</v>
      </c>
      <c r="AA221" s="6">
        <v>1</v>
      </c>
      <c r="AB221" s="6">
        <v>1</v>
      </c>
      <c r="AD221" s="6" t="s">
        <v>1589</v>
      </c>
    </row>
    <row r="222" spans="1:30" ht="18">
      <c r="A222" s="10">
        <f t="shared" si="0"/>
        <v>61</v>
      </c>
      <c r="B222" s="6">
        <v>47</v>
      </c>
      <c r="C222" s="6">
        <v>7</v>
      </c>
      <c r="D222" s="157">
        <v>215</v>
      </c>
      <c r="E222" s="6">
        <v>24</v>
      </c>
      <c r="F222" s="6">
        <v>4</v>
      </c>
      <c r="G222" s="6">
        <v>1</v>
      </c>
      <c r="H222" s="6">
        <v>1</v>
      </c>
      <c r="I222" s="6">
        <v>1</v>
      </c>
      <c r="J222" s="38" t="s">
        <v>154</v>
      </c>
      <c r="K222" s="6">
        <v>1</v>
      </c>
      <c r="L222" s="6">
        <v>2</v>
      </c>
      <c r="M222" s="6">
        <v>1</v>
      </c>
      <c r="N222" s="6" t="s">
        <v>188</v>
      </c>
      <c r="O222" s="38">
        <v>3</v>
      </c>
      <c r="P222" s="38">
        <v>1</v>
      </c>
      <c r="Q222" s="38">
        <v>1</v>
      </c>
      <c r="R222" s="6">
        <v>1</v>
      </c>
      <c r="S222" s="6">
        <v>7</v>
      </c>
      <c r="T222" s="6">
        <v>2</v>
      </c>
      <c r="U222" s="38">
        <v>4</v>
      </c>
      <c r="V222" s="6">
        <v>1</v>
      </c>
      <c r="W222" s="6">
        <v>4</v>
      </c>
      <c r="X222" s="6">
        <v>0</v>
      </c>
      <c r="Y222" s="6">
        <v>5</v>
      </c>
      <c r="Z222" s="38">
        <v>0</v>
      </c>
      <c r="AA222" s="6">
        <v>1</v>
      </c>
      <c r="AB222" s="6">
        <v>1</v>
      </c>
      <c r="AC222" s="6" t="s">
        <v>1591</v>
      </c>
      <c r="AD222" s="6" t="s">
        <v>1592</v>
      </c>
    </row>
    <row r="223" spans="1:30" ht="18">
      <c r="A223" s="10">
        <f t="shared" si="0"/>
        <v>44</v>
      </c>
      <c r="B223" s="6">
        <v>34</v>
      </c>
      <c r="C223" s="6">
        <v>2</v>
      </c>
      <c r="G223" s="6">
        <v>2</v>
      </c>
      <c r="H223" s="6">
        <v>1</v>
      </c>
      <c r="I223" s="6">
        <v>1</v>
      </c>
      <c r="J223" s="38" t="s">
        <v>163</v>
      </c>
      <c r="K223" s="6">
        <v>2</v>
      </c>
      <c r="L223" s="6">
        <v>2</v>
      </c>
      <c r="M223" s="6">
        <v>3</v>
      </c>
      <c r="N223" s="6" t="s">
        <v>95</v>
      </c>
      <c r="O223" s="38" t="s">
        <v>136</v>
      </c>
      <c r="P223" s="38">
        <v>1</v>
      </c>
      <c r="Q223" s="38">
        <v>1</v>
      </c>
      <c r="R223" s="6">
        <v>1</v>
      </c>
      <c r="T223" s="6">
        <v>2</v>
      </c>
      <c r="U223" s="38">
        <v>4</v>
      </c>
      <c r="V223" s="6">
        <v>0</v>
      </c>
      <c r="W223" s="6">
        <v>1</v>
      </c>
      <c r="X223" s="6">
        <v>2</v>
      </c>
      <c r="Y223" s="6">
        <v>7</v>
      </c>
      <c r="Z223" s="38">
        <v>1</v>
      </c>
      <c r="AA223" s="6">
        <v>1</v>
      </c>
      <c r="AB223" s="6">
        <v>2</v>
      </c>
      <c r="AC223" s="6" t="s">
        <v>1595</v>
      </c>
      <c r="AD223" s="6" t="s">
        <v>1596</v>
      </c>
    </row>
    <row r="224" spans="1:30" ht="18">
      <c r="A224" s="10">
        <f t="shared" si="0"/>
        <v>38</v>
      </c>
      <c r="B224" s="6">
        <v>29</v>
      </c>
      <c r="C224" s="6">
        <v>0</v>
      </c>
    </row>
    <row r="225" spans="1:30" ht="18">
      <c r="A225" s="10">
        <f t="shared" si="0"/>
        <v>66</v>
      </c>
      <c r="B225" s="6">
        <v>51</v>
      </c>
      <c r="C225" s="6">
        <v>2</v>
      </c>
      <c r="G225" s="6">
        <v>1</v>
      </c>
      <c r="H225" s="6">
        <v>1</v>
      </c>
      <c r="I225" s="6">
        <v>1</v>
      </c>
      <c r="J225" s="38" t="s">
        <v>92</v>
      </c>
      <c r="K225" s="6">
        <v>2</v>
      </c>
      <c r="L225" s="6">
        <v>2</v>
      </c>
      <c r="M225" s="6">
        <v>2</v>
      </c>
      <c r="N225" s="6" t="s">
        <v>239</v>
      </c>
      <c r="O225" s="38" t="s">
        <v>95</v>
      </c>
      <c r="P225" s="38">
        <v>1</v>
      </c>
      <c r="Q225" s="38">
        <v>2</v>
      </c>
      <c r="R225" s="6">
        <v>1</v>
      </c>
      <c r="T225" s="6">
        <v>2</v>
      </c>
      <c r="U225" s="38">
        <v>4</v>
      </c>
      <c r="V225" s="6">
        <v>5</v>
      </c>
      <c r="W225" s="6">
        <v>1</v>
      </c>
      <c r="X225" s="6">
        <v>3</v>
      </c>
      <c r="Y225" s="6">
        <v>6</v>
      </c>
      <c r="Z225" s="38">
        <v>1</v>
      </c>
      <c r="AA225" s="6">
        <v>2</v>
      </c>
      <c r="AB225" s="6">
        <v>1</v>
      </c>
      <c r="AD225" s="6" t="s">
        <v>1597</v>
      </c>
    </row>
    <row r="226" spans="1:30" ht="18">
      <c r="A226" s="10">
        <f t="shared" si="0"/>
        <v>48</v>
      </c>
      <c r="B226" s="6">
        <v>37</v>
      </c>
      <c r="C226" s="6">
        <v>1</v>
      </c>
      <c r="D226" s="157">
        <v>16</v>
      </c>
      <c r="E226" s="6">
        <v>15</v>
      </c>
      <c r="F226" s="6">
        <v>11</v>
      </c>
      <c r="G226" s="6">
        <v>2</v>
      </c>
      <c r="H226" s="6">
        <v>1</v>
      </c>
      <c r="I226" s="6">
        <v>1</v>
      </c>
      <c r="J226" s="38" t="s">
        <v>1601</v>
      </c>
      <c r="K226" s="6">
        <v>2</v>
      </c>
      <c r="L226" s="6">
        <v>1</v>
      </c>
      <c r="M226" s="6">
        <v>1</v>
      </c>
      <c r="N226" s="6" t="s">
        <v>239</v>
      </c>
      <c r="O226" s="38" t="s">
        <v>256</v>
      </c>
      <c r="P226" s="38">
        <v>0</v>
      </c>
      <c r="Q226" s="38">
        <v>1</v>
      </c>
      <c r="R226" s="6">
        <v>1</v>
      </c>
      <c r="S226" s="6">
        <v>9.5</v>
      </c>
      <c r="T226" s="6">
        <v>2</v>
      </c>
      <c r="U226" s="38">
        <v>4</v>
      </c>
      <c r="V226" s="6">
        <v>3</v>
      </c>
      <c r="W226" s="6">
        <v>1</v>
      </c>
      <c r="X226" s="6">
        <v>1</v>
      </c>
      <c r="Y226" s="6">
        <v>5</v>
      </c>
      <c r="Z226" s="38">
        <v>1</v>
      </c>
      <c r="AA226" s="6">
        <v>2</v>
      </c>
      <c r="AB226" s="6">
        <v>1</v>
      </c>
      <c r="AD226" s="6" t="s">
        <v>1598</v>
      </c>
    </row>
    <row r="227" spans="1:30" ht="18">
      <c r="A227" s="10">
        <f t="shared" si="0"/>
        <v>72</v>
      </c>
      <c r="B227" s="6">
        <v>56</v>
      </c>
      <c r="C227" s="6">
        <v>2</v>
      </c>
      <c r="G227" s="6">
        <v>1</v>
      </c>
      <c r="H227" s="6">
        <v>1</v>
      </c>
      <c r="I227" s="6">
        <v>1</v>
      </c>
      <c r="J227" s="38" t="s">
        <v>154</v>
      </c>
      <c r="K227" s="6">
        <v>2</v>
      </c>
      <c r="L227" s="6">
        <v>2</v>
      </c>
      <c r="M227" s="6">
        <v>1</v>
      </c>
      <c r="N227" s="6" t="s">
        <v>72</v>
      </c>
      <c r="O227" s="38" t="s">
        <v>72</v>
      </c>
      <c r="P227" s="38">
        <v>1</v>
      </c>
      <c r="Q227" s="38">
        <v>4</v>
      </c>
      <c r="R227" s="6">
        <v>1</v>
      </c>
      <c r="S227" s="6">
        <v>7</v>
      </c>
      <c r="T227" s="6">
        <v>2</v>
      </c>
      <c r="U227" s="38">
        <v>4</v>
      </c>
      <c r="V227" s="6">
        <v>2</v>
      </c>
      <c r="W227" s="6">
        <v>2</v>
      </c>
      <c r="X227" s="6">
        <v>7</v>
      </c>
      <c r="Y227" s="6">
        <v>4</v>
      </c>
      <c r="Z227" s="38">
        <v>1</v>
      </c>
      <c r="AA227" s="6">
        <v>2</v>
      </c>
      <c r="AB227" s="6">
        <v>1</v>
      </c>
      <c r="AC227" s="6" t="s">
        <v>1603</v>
      </c>
      <c r="AD227" s="6" t="s">
        <v>1604</v>
      </c>
    </row>
    <row r="228" spans="1:30" ht="18">
      <c r="A228" s="10">
        <f t="shared" si="0"/>
        <v>66</v>
      </c>
      <c r="B228" s="6">
        <v>51</v>
      </c>
      <c r="C228" s="6">
        <v>7</v>
      </c>
    </row>
    <row r="229" spans="1:30" ht="18">
      <c r="A229" s="10">
        <f t="shared" si="0"/>
        <v>72</v>
      </c>
      <c r="B229" s="6">
        <v>56</v>
      </c>
      <c r="C229" s="6">
        <v>1</v>
      </c>
      <c r="G229" s="6">
        <v>2</v>
      </c>
      <c r="H229" s="6">
        <v>1</v>
      </c>
      <c r="I229" s="6">
        <v>2</v>
      </c>
      <c r="J229" s="38" t="s">
        <v>92</v>
      </c>
      <c r="K229" s="6">
        <v>2</v>
      </c>
      <c r="L229" s="6">
        <v>1</v>
      </c>
      <c r="M229" s="6">
        <v>1</v>
      </c>
      <c r="N229" s="6">
        <v>2</v>
      </c>
      <c r="O229" s="38" t="s">
        <v>72</v>
      </c>
      <c r="P229" s="38">
        <v>1</v>
      </c>
      <c r="Q229" s="38">
        <v>1</v>
      </c>
      <c r="R229" s="6">
        <v>1</v>
      </c>
      <c r="T229" s="6">
        <v>2</v>
      </c>
      <c r="U229" s="38">
        <v>4</v>
      </c>
      <c r="V229" s="6">
        <v>1</v>
      </c>
      <c r="W229" s="6">
        <v>2</v>
      </c>
      <c r="X229" s="6">
        <v>3</v>
      </c>
      <c r="Y229" s="6">
        <v>8</v>
      </c>
      <c r="Z229" s="38">
        <v>2</v>
      </c>
      <c r="AA229" s="6">
        <v>2</v>
      </c>
      <c r="AB229" s="6">
        <v>1</v>
      </c>
      <c r="AC229" s="6" t="s">
        <v>1608</v>
      </c>
      <c r="AD229" s="6" t="s">
        <v>1609</v>
      </c>
    </row>
    <row r="230" spans="1:30" ht="18">
      <c r="A230" s="10">
        <f t="shared" si="0"/>
        <v>43</v>
      </c>
      <c r="B230" s="6">
        <v>33</v>
      </c>
      <c r="C230" s="6">
        <v>7</v>
      </c>
    </row>
    <row r="231" spans="1:30" ht="18">
      <c r="A231" s="10">
        <f t="shared" si="0"/>
        <v>49</v>
      </c>
      <c r="B231" s="6">
        <v>38</v>
      </c>
      <c r="C231" s="6">
        <v>7</v>
      </c>
      <c r="D231" s="157">
        <v>27</v>
      </c>
      <c r="G231" s="6">
        <v>1</v>
      </c>
      <c r="H231" s="6">
        <v>1</v>
      </c>
      <c r="I231" s="6">
        <v>1</v>
      </c>
      <c r="J231" s="38" t="s">
        <v>92</v>
      </c>
      <c r="K231" s="6">
        <v>2</v>
      </c>
      <c r="L231" s="6">
        <v>1</v>
      </c>
      <c r="M231" s="6">
        <v>2</v>
      </c>
      <c r="N231" s="6" t="s">
        <v>333</v>
      </c>
      <c r="O231" s="38" t="s">
        <v>723</v>
      </c>
      <c r="P231" s="38">
        <v>1</v>
      </c>
      <c r="Q231" s="38">
        <v>2</v>
      </c>
      <c r="R231" s="6">
        <v>1</v>
      </c>
      <c r="S231" s="6">
        <v>8.6999999999999993</v>
      </c>
      <c r="T231" s="6">
        <v>1</v>
      </c>
      <c r="U231" s="38">
        <v>4</v>
      </c>
      <c r="V231" s="6">
        <v>2</v>
      </c>
      <c r="W231" s="6">
        <v>1</v>
      </c>
      <c r="X231" s="6">
        <v>2</v>
      </c>
      <c r="Y231" s="6">
        <v>7</v>
      </c>
      <c r="Z231" s="38" t="s">
        <v>188</v>
      </c>
      <c r="AA231" s="6">
        <v>1</v>
      </c>
      <c r="AB231" s="6">
        <v>2</v>
      </c>
      <c r="AC231" s="6" t="s">
        <v>1611</v>
      </c>
      <c r="AD231" s="6" t="s">
        <v>1612</v>
      </c>
    </row>
    <row r="232" spans="1:30" ht="18">
      <c r="A232" s="10">
        <f t="shared" si="0"/>
        <v>56</v>
      </c>
      <c r="B232" s="6">
        <v>43</v>
      </c>
      <c r="C232" s="6">
        <v>3</v>
      </c>
      <c r="D232" s="157">
        <v>215</v>
      </c>
      <c r="E232" s="6">
        <v>3</v>
      </c>
      <c r="G232" s="6">
        <v>2</v>
      </c>
      <c r="H232" s="6">
        <v>1</v>
      </c>
      <c r="I232" s="6">
        <v>2</v>
      </c>
      <c r="J232" s="38" t="s">
        <v>163</v>
      </c>
      <c r="K232" s="6">
        <v>1</v>
      </c>
      <c r="L232" s="6">
        <v>2</v>
      </c>
      <c r="M232" s="6">
        <v>1</v>
      </c>
      <c r="N232" s="6" t="s">
        <v>136</v>
      </c>
      <c r="O232" s="38" t="s">
        <v>72</v>
      </c>
      <c r="P232" s="38">
        <v>1</v>
      </c>
      <c r="Q232" s="38">
        <v>4</v>
      </c>
      <c r="R232" s="6">
        <v>1</v>
      </c>
      <c r="S232" s="6">
        <v>7.1</v>
      </c>
      <c r="T232" s="6">
        <v>2</v>
      </c>
      <c r="U232" s="38">
        <v>4</v>
      </c>
      <c r="V232" s="6">
        <v>3</v>
      </c>
      <c r="W232" s="6">
        <v>2</v>
      </c>
      <c r="X232" s="6">
        <v>6</v>
      </c>
      <c r="Y232" s="6">
        <v>3</v>
      </c>
      <c r="Z232" s="38" t="s">
        <v>613</v>
      </c>
      <c r="AA232" s="6">
        <v>2</v>
      </c>
      <c r="AB232" s="6">
        <v>1</v>
      </c>
      <c r="AC232" s="6" t="s">
        <v>1615</v>
      </c>
      <c r="AD232" s="6" t="s">
        <v>1616</v>
      </c>
    </row>
    <row r="233" spans="1:30" ht="18">
      <c r="A233" s="10">
        <f t="shared" si="0"/>
        <v>50</v>
      </c>
      <c r="B233" s="6">
        <v>39</v>
      </c>
      <c r="C233" s="6">
        <v>0</v>
      </c>
      <c r="D233" s="157">
        <v>1</v>
      </c>
      <c r="E233" s="6">
        <v>2</v>
      </c>
      <c r="G233" s="6">
        <v>2</v>
      </c>
      <c r="H233" s="6">
        <v>1</v>
      </c>
      <c r="I233" s="6">
        <v>1</v>
      </c>
      <c r="J233" s="38" t="s">
        <v>175</v>
      </c>
      <c r="K233" s="6">
        <v>2</v>
      </c>
      <c r="L233" s="6">
        <v>1</v>
      </c>
      <c r="M233" s="6">
        <v>1</v>
      </c>
      <c r="N233" s="6" t="s">
        <v>333</v>
      </c>
      <c r="O233" s="38" t="s">
        <v>136</v>
      </c>
      <c r="P233" s="38">
        <v>1</v>
      </c>
      <c r="Q233" s="38">
        <v>1</v>
      </c>
      <c r="R233" s="6">
        <v>1</v>
      </c>
      <c r="S233" s="6"/>
      <c r="T233" s="6">
        <v>1</v>
      </c>
      <c r="U233" s="38">
        <v>4</v>
      </c>
      <c r="V233" s="6">
        <v>0</v>
      </c>
      <c r="W233" s="6">
        <v>1</v>
      </c>
      <c r="X233" s="6">
        <v>1</v>
      </c>
      <c r="Y233" s="6">
        <v>6</v>
      </c>
      <c r="Z233" s="38">
        <v>2</v>
      </c>
      <c r="AA233" s="6">
        <v>2</v>
      </c>
      <c r="AB233" s="6">
        <v>1</v>
      </c>
      <c r="AD233" s="6" t="s">
        <v>1618</v>
      </c>
    </row>
    <row r="234" spans="1:30" ht="18">
      <c r="A234" s="10">
        <f t="shared" si="0"/>
        <v>40</v>
      </c>
      <c r="B234" s="6">
        <v>31</v>
      </c>
      <c r="C234" s="6">
        <v>1</v>
      </c>
      <c r="G234" s="6">
        <v>2</v>
      </c>
      <c r="H234" s="6">
        <v>2</v>
      </c>
      <c r="I234" s="6">
        <v>1</v>
      </c>
      <c r="J234" s="38" t="s">
        <v>163</v>
      </c>
      <c r="K234" s="6">
        <v>1</v>
      </c>
      <c r="M234" s="6">
        <v>1</v>
      </c>
      <c r="N234" s="6" t="s">
        <v>333</v>
      </c>
      <c r="O234" s="38">
        <v>6</v>
      </c>
      <c r="P234" s="38">
        <v>3</v>
      </c>
      <c r="Q234" s="38">
        <v>4</v>
      </c>
      <c r="R234" s="6">
        <v>1</v>
      </c>
      <c r="T234" s="6">
        <v>1</v>
      </c>
      <c r="U234" s="38">
        <v>4</v>
      </c>
      <c r="V234" s="6">
        <v>2</v>
      </c>
      <c r="W234" s="6">
        <v>3</v>
      </c>
      <c r="X234" s="6">
        <v>4</v>
      </c>
      <c r="Y234" s="6">
        <v>5</v>
      </c>
      <c r="AA234" s="6">
        <v>2</v>
      </c>
      <c r="AB234" s="6">
        <v>1</v>
      </c>
      <c r="AD234" s="6" t="s">
        <v>1619</v>
      </c>
    </row>
    <row r="235" spans="1:30" ht="18">
      <c r="A235" s="10">
        <f t="shared" si="0"/>
        <v>47</v>
      </c>
      <c r="B235" s="6">
        <v>36</v>
      </c>
      <c r="C235" s="6">
        <v>3</v>
      </c>
      <c r="D235" s="157">
        <v>101</v>
      </c>
      <c r="E235" s="6">
        <v>215</v>
      </c>
      <c r="F235" s="6">
        <v>4</v>
      </c>
      <c r="G235" s="6">
        <v>2</v>
      </c>
      <c r="I235" s="6">
        <v>1</v>
      </c>
      <c r="J235" s="38" t="s">
        <v>1623</v>
      </c>
      <c r="K235" s="6">
        <v>2</v>
      </c>
      <c r="L235" s="6">
        <v>2</v>
      </c>
      <c r="M235" s="6">
        <v>1</v>
      </c>
      <c r="N235" s="6" t="s">
        <v>333</v>
      </c>
      <c r="O235" s="38" t="s">
        <v>72</v>
      </c>
      <c r="P235" s="38">
        <v>0</v>
      </c>
      <c r="Q235" s="38">
        <v>1</v>
      </c>
      <c r="V235" s="6">
        <v>0</v>
      </c>
      <c r="W235" s="6">
        <v>2</v>
      </c>
      <c r="X235" s="6">
        <v>0</v>
      </c>
      <c r="Y235" s="6">
        <v>4</v>
      </c>
      <c r="Z235" s="38">
        <v>1</v>
      </c>
      <c r="AA235" s="6">
        <v>2</v>
      </c>
      <c r="AB235" s="6">
        <v>1</v>
      </c>
      <c r="AC235" s="6" t="s">
        <v>1624</v>
      </c>
      <c r="AD235" s="6" t="s">
        <v>1625</v>
      </c>
    </row>
    <row r="236" spans="1:30" ht="18">
      <c r="A236" s="10">
        <f t="shared" si="0"/>
        <v>58</v>
      </c>
      <c r="B236" s="6">
        <v>45</v>
      </c>
      <c r="C236" s="6">
        <v>3</v>
      </c>
      <c r="D236" s="157">
        <v>101</v>
      </c>
      <c r="E236" s="6">
        <v>9</v>
      </c>
      <c r="F236" s="6">
        <v>15</v>
      </c>
      <c r="G236" s="6">
        <v>1</v>
      </c>
      <c r="H236" s="6">
        <v>1</v>
      </c>
      <c r="I236" s="6">
        <v>1</v>
      </c>
      <c r="J236" s="38" t="s">
        <v>92</v>
      </c>
      <c r="K236" s="6">
        <v>1</v>
      </c>
      <c r="L236" s="6">
        <v>1</v>
      </c>
      <c r="M236" s="6">
        <v>1</v>
      </c>
      <c r="N236" s="6" t="s">
        <v>95</v>
      </c>
      <c r="O236" s="38">
        <v>8</v>
      </c>
      <c r="P236" s="38">
        <v>0</v>
      </c>
      <c r="Q236" s="38">
        <v>1</v>
      </c>
      <c r="R236" s="6">
        <v>1</v>
      </c>
      <c r="S236" s="6">
        <v>9.4</v>
      </c>
      <c r="T236" s="6">
        <v>1</v>
      </c>
      <c r="U236" s="38">
        <v>4</v>
      </c>
      <c r="V236" s="6">
        <v>1</v>
      </c>
      <c r="W236" s="6">
        <v>2</v>
      </c>
      <c r="X236" s="6">
        <v>0</v>
      </c>
      <c r="Y236" s="6">
        <v>9</v>
      </c>
      <c r="Z236" s="38">
        <v>1</v>
      </c>
      <c r="AA236" s="6">
        <v>1</v>
      </c>
      <c r="AB236" s="6">
        <v>1</v>
      </c>
      <c r="AC236" s="6" t="s">
        <v>1627</v>
      </c>
      <c r="AD236" s="6" t="s">
        <v>1628</v>
      </c>
    </row>
    <row r="237" spans="1:30" ht="18">
      <c r="A237" s="10">
        <f t="shared" si="0"/>
        <v>53</v>
      </c>
      <c r="B237" s="6">
        <v>41</v>
      </c>
      <c r="C237" s="6">
        <v>0</v>
      </c>
    </row>
    <row r="238" spans="1:30" ht="18">
      <c r="A238" s="10">
        <f t="shared" si="0"/>
        <v>53</v>
      </c>
      <c r="B238" s="6">
        <v>41</v>
      </c>
      <c r="C238" s="6">
        <v>1</v>
      </c>
      <c r="G238" s="6">
        <v>2</v>
      </c>
      <c r="H238" s="6">
        <v>1</v>
      </c>
      <c r="I238" s="6">
        <v>2</v>
      </c>
      <c r="J238" s="38" t="s">
        <v>163</v>
      </c>
      <c r="K238" s="6">
        <v>2</v>
      </c>
      <c r="L238" s="6">
        <v>2</v>
      </c>
      <c r="M238" s="6">
        <v>1</v>
      </c>
      <c r="N238" s="6" t="s">
        <v>72</v>
      </c>
      <c r="O238" s="38" t="s">
        <v>188</v>
      </c>
      <c r="P238" s="38">
        <v>1</v>
      </c>
      <c r="R238" s="6">
        <v>1</v>
      </c>
      <c r="S238" s="6">
        <v>7.2</v>
      </c>
      <c r="T238" s="6">
        <v>2</v>
      </c>
      <c r="U238" s="38">
        <v>99</v>
      </c>
      <c r="V238" s="6">
        <v>0</v>
      </c>
      <c r="W238" s="6">
        <v>1</v>
      </c>
      <c r="X238" s="6">
        <v>2</v>
      </c>
      <c r="Y238" s="6">
        <v>5</v>
      </c>
      <c r="Z238" s="38">
        <v>1</v>
      </c>
      <c r="AA238" s="6">
        <v>2</v>
      </c>
      <c r="AB238" s="6">
        <v>1</v>
      </c>
      <c r="AD238" s="6" t="s">
        <v>1633</v>
      </c>
    </row>
    <row r="239" spans="1:30" ht="18">
      <c r="A239" s="10"/>
      <c r="C239" s="6"/>
    </row>
    <row r="240" spans="1:30" ht="18">
      <c r="A240" s="10"/>
      <c r="C240" s="6"/>
    </row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  <row r="1001" ht="15.75" hidden="1" customHeight="1"/>
  </sheetData>
  <autoFilter ref="A1:AD238"/>
  <hyperlinks>
    <hyperlink ref="AC166" r:id="rId1"/>
  </hyperlinks>
  <printOptions horizontalCentered="1" gridLines="1"/>
  <pageMargins left="0.7" right="0.7" top="0.75" bottom="0.75" header="0" footer="0"/>
  <pageSetup paperSize="5" scale="18" fitToHeight="0" pageOrder="overThenDown" orientation="portrait" cellComments="atEnd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X1000"/>
  <sheetViews>
    <sheetView workbookViewId="0"/>
  </sheetViews>
  <sheetFormatPr baseColWidth="10" defaultColWidth="14.42578125" defaultRowHeight="15.75" customHeight="1"/>
  <cols>
    <col min="1" max="1" width="5.7109375" customWidth="1"/>
    <col min="2" max="2" width="10.140625" customWidth="1"/>
    <col min="3" max="4" width="18.7109375" customWidth="1"/>
    <col min="5" max="5" width="18.7109375" hidden="1" customWidth="1"/>
    <col min="6" max="6" width="16.7109375" customWidth="1"/>
    <col min="7" max="7" width="17.42578125" customWidth="1"/>
    <col min="8" max="8" width="10.7109375" customWidth="1"/>
    <col min="9" max="9" width="18.42578125" hidden="1" customWidth="1"/>
    <col min="10" max="10" width="6.85546875" hidden="1" customWidth="1"/>
    <col min="11" max="11" width="7.42578125" customWidth="1"/>
    <col min="12" max="12" width="14.42578125" hidden="1"/>
    <col min="13" max="13" width="15.85546875" customWidth="1"/>
    <col min="14" max="14" width="8.85546875" customWidth="1"/>
    <col min="15" max="15" width="16.7109375" customWidth="1"/>
    <col min="17" max="17" width="21.28515625" customWidth="1"/>
    <col min="18" max="18" width="55.5703125" customWidth="1"/>
    <col min="22" max="22" width="56.140625" customWidth="1"/>
    <col min="25" max="25" width="37.28515625" customWidth="1"/>
    <col min="26" max="26" width="35.42578125" customWidth="1"/>
    <col min="27" max="27" width="47.85546875" customWidth="1"/>
    <col min="28" max="28" width="19" customWidth="1"/>
    <col min="29" max="29" width="35" customWidth="1"/>
    <col min="34" max="34" width="24" customWidth="1"/>
    <col min="37" max="37" width="19.5703125" customWidth="1"/>
    <col min="38" max="38" width="19.28515625" customWidth="1"/>
    <col min="39" max="39" width="33.85546875" customWidth="1"/>
    <col min="42" max="42" width="27.42578125" customWidth="1"/>
    <col min="43" max="43" width="18.5703125" customWidth="1"/>
    <col min="44" max="44" width="23.5703125" customWidth="1"/>
  </cols>
  <sheetData>
    <row r="1" spans="1:50" ht="18.75">
      <c r="B1" s="1" t="s">
        <v>0</v>
      </c>
      <c r="C1" s="3" t="s">
        <v>1</v>
      </c>
      <c r="D1" s="3" t="s">
        <v>2</v>
      </c>
      <c r="E1" s="3"/>
      <c r="F1" s="4" t="s">
        <v>3</v>
      </c>
      <c r="G1" s="5" t="s">
        <v>4</v>
      </c>
      <c r="H1" s="2" t="s">
        <v>5</v>
      </c>
      <c r="I1" s="5" t="s">
        <v>6</v>
      </c>
      <c r="J1" s="6" t="s">
        <v>7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33</v>
      </c>
      <c r="AG1" s="6" t="s">
        <v>34</v>
      </c>
      <c r="AH1" s="6" t="s">
        <v>35</v>
      </c>
      <c r="AI1" s="6" t="s">
        <v>36</v>
      </c>
      <c r="AJ1" s="6" t="s">
        <v>37</v>
      </c>
      <c r="AK1" s="6" t="s">
        <v>38</v>
      </c>
      <c r="AL1" s="6" t="s">
        <v>39</v>
      </c>
      <c r="AM1" s="6" t="s">
        <v>40</v>
      </c>
      <c r="AN1" s="6" t="s">
        <v>41</v>
      </c>
      <c r="AO1" s="6" t="s">
        <v>42</v>
      </c>
      <c r="AP1" s="6" t="s">
        <v>43</v>
      </c>
      <c r="AQ1" s="6">
        <v>1</v>
      </c>
      <c r="AR1" s="6" t="s">
        <v>44</v>
      </c>
      <c r="AS1" s="6" t="s">
        <v>45</v>
      </c>
      <c r="AT1" s="6" t="s">
        <v>46</v>
      </c>
      <c r="AU1" s="9" t="s">
        <v>48</v>
      </c>
      <c r="AV1" s="6" t="s">
        <v>50</v>
      </c>
      <c r="AW1" s="9" t="s">
        <v>51</v>
      </c>
      <c r="AX1" s="9"/>
    </row>
    <row r="2" spans="1:50" ht="26.25">
      <c r="A2" s="6"/>
      <c r="B2" s="1" t="s">
        <v>52</v>
      </c>
      <c r="C2" s="3" t="s">
        <v>53</v>
      </c>
      <c r="D2" s="3" t="s">
        <v>54</v>
      </c>
      <c r="E2" s="3"/>
      <c r="F2" s="10"/>
      <c r="G2" s="5">
        <v>58485594</v>
      </c>
      <c r="H2" s="2">
        <f t="shared" ref="H2:H60" si="0">ROUNDUP((N2/50)*128,0)</f>
        <v>72</v>
      </c>
      <c r="I2" s="11"/>
      <c r="J2" s="6">
        <v>0</v>
      </c>
      <c r="K2" s="6">
        <v>0</v>
      </c>
      <c r="L2" s="6">
        <v>1</v>
      </c>
      <c r="M2" s="12" t="s">
        <v>58</v>
      </c>
      <c r="N2" s="6">
        <v>28</v>
      </c>
      <c r="AU2" s="14"/>
      <c r="AW2" s="14"/>
      <c r="AX2" s="14"/>
    </row>
    <row r="3" spans="1:50" ht="26.25">
      <c r="B3" s="1" t="s">
        <v>52</v>
      </c>
      <c r="C3" s="3" t="s">
        <v>59</v>
      </c>
      <c r="D3" s="6" t="s">
        <v>60</v>
      </c>
      <c r="E3" s="6"/>
      <c r="F3" s="10"/>
      <c r="G3" s="5">
        <v>70243963</v>
      </c>
      <c r="H3" s="2">
        <f t="shared" si="0"/>
        <v>52</v>
      </c>
      <c r="I3" s="5">
        <v>5583024212</v>
      </c>
      <c r="J3" s="6">
        <v>1</v>
      </c>
      <c r="K3" s="6">
        <v>0</v>
      </c>
      <c r="L3" s="17">
        <v>43832.458333333336</v>
      </c>
      <c r="M3" s="6" t="s">
        <v>61</v>
      </c>
      <c r="N3" s="6">
        <v>20</v>
      </c>
      <c r="AU3" s="14"/>
      <c r="AW3" s="14"/>
      <c r="AX3" s="14"/>
    </row>
    <row r="4" spans="1:50" ht="51.75">
      <c r="B4" s="1" t="s">
        <v>52</v>
      </c>
      <c r="C4" s="3" t="s">
        <v>62</v>
      </c>
      <c r="D4" s="3" t="s">
        <v>63</v>
      </c>
      <c r="E4" s="3"/>
      <c r="F4" s="10"/>
      <c r="G4" s="5">
        <v>53182843</v>
      </c>
      <c r="H4" s="2">
        <f t="shared" si="0"/>
        <v>52</v>
      </c>
      <c r="I4" s="5">
        <v>56030617</v>
      </c>
      <c r="J4" s="6">
        <v>0</v>
      </c>
      <c r="K4" s="6">
        <v>1</v>
      </c>
      <c r="L4" s="17">
        <v>43801.5</v>
      </c>
      <c r="M4" s="6" t="s">
        <v>64</v>
      </c>
      <c r="N4" s="6">
        <v>20</v>
      </c>
      <c r="AU4" s="14"/>
      <c r="AW4" s="14"/>
      <c r="AX4" s="14"/>
    </row>
    <row r="5" spans="1:50" ht="26.25">
      <c r="B5" s="7" t="s">
        <v>52</v>
      </c>
      <c r="C5" s="3" t="s">
        <v>65</v>
      </c>
      <c r="D5" s="3" t="s">
        <v>66</v>
      </c>
      <c r="E5" s="3"/>
      <c r="F5" s="18">
        <v>5578328890</v>
      </c>
      <c r="G5" s="5"/>
      <c r="H5" s="2">
        <f t="shared" si="0"/>
        <v>44</v>
      </c>
      <c r="I5" s="11"/>
      <c r="J5" s="19">
        <v>1</v>
      </c>
      <c r="K5" s="6">
        <v>3</v>
      </c>
      <c r="L5" s="17">
        <v>43832.5</v>
      </c>
      <c r="M5" s="19" t="s">
        <v>68</v>
      </c>
      <c r="N5" s="19">
        <v>17</v>
      </c>
      <c r="AU5" s="14"/>
      <c r="AW5" s="14"/>
      <c r="AX5" s="14"/>
    </row>
    <row r="6" spans="1:50" ht="26.25">
      <c r="B6" s="7" t="s">
        <v>69</v>
      </c>
      <c r="C6" s="3" t="s">
        <v>70</v>
      </c>
      <c r="D6" s="3" t="s">
        <v>71</v>
      </c>
      <c r="E6" s="3" t="str">
        <f t="shared" ref="E6:E7" si="1">CONCATENATE("SJv",B6,D6)</f>
        <v>SJvD Monica Duran Romero</v>
      </c>
      <c r="F6" s="4">
        <v>5611593419</v>
      </c>
      <c r="G6" s="20">
        <v>5534728158</v>
      </c>
      <c r="H6" s="2">
        <f t="shared" si="0"/>
        <v>44</v>
      </c>
      <c r="I6" s="5"/>
      <c r="J6" s="19">
        <v>2</v>
      </c>
      <c r="K6" s="6">
        <v>3</v>
      </c>
      <c r="L6" s="24">
        <v>43845</v>
      </c>
      <c r="M6" s="16" t="s">
        <v>80</v>
      </c>
      <c r="N6" s="19">
        <v>17</v>
      </c>
      <c r="AU6" s="14"/>
      <c r="AW6" s="14"/>
      <c r="AX6" s="14"/>
    </row>
    <row r="7" spans="1:50" ht="39">
      <c r="B7" s="1" t="s">
        <v>69</v>
      </c>
      <c r="C7" s="3" t="s">
        <v>82</v>
      </c>
      <c r="D7" s="3" t="s">
        <v>83</v>
      </c>
      <c r="E7" s="3" t="str">
        <f t="shared" si="1"/>
        <v>SJvD Yeni Acatitla, Minndalay Rouss olvera</v>
      </c>
      <c r="F7" s="10"/>
      <c r="G7" s="5">
        <v>5582541881</v>
      </c>
      <c r="H7" s="2">
        <f t="shared" si="0"/>
        <v>47</v>
      </c>
      <c r="I7" s="5">
        <v>58485726</v>
      </c>
      <c r="J7" s="6">
        <v>0</v>
      </c>
      <c r="K7" s="6">
        <v>3</v>
      </c>
      <c r="L7" s="26">
        <v>43845</v>
      </c>
      <c r="M7" s="16" t="s">
        <v>87</v>
      </c>
      <c r="N7" s="6">
        <v>18</v>
      </c>
      <c r="AU7" s="14"/>
      <c r="AW7" s="14"/>
      <c r="AX7" s="14"/>
    </row>
    <row r="8" spans="1:50" ht="26.25">
      <c r="B8" s="7" t="s">
        <v>52</v>
      </c>
      <c r="C8" s="3" t="s">
        <v>89</v>
      </c>
      <c r="D8" s="3" t="s">
        <v>90</v>
      </c>
      <c r="E8" s="3"/>
      <c r="F8" s="18">
        <v>5572894579</v>
      </c>
      <c r="G8" s="5">
        <v>58487407</v>
      </c>
      <c r="H8" s="2">
        <f t="shared" si="0"/>
        <v>52</v>
      </c>
      <c r="I8" s="11"/>
      <c r="J8" s="6">
        <v>1</v>
      </c>
      <c r="K8" s="6">
        <v>3</v>
      </c>
      <c r="L8" s="34">
        <v>43832</v>
      </c>
      <c r="M8" s="6" t="s">
        <v>100</v>
      </c>
      <c r="N8" s="6">
        <v>20</v>
      </c>
      <c r="AU8" s="14"/>
      <c r="AW8" s="14"/>
      <c r="AX8" s="14"/>
    </row>
    <row r="9" spans="1:50" ht="26.25">
      <c r="B9" s="7" t="s">
        <v>52</v>
      </c>
      <c r="C9" s="35" t="s">
        <v>101</v>
      </c>
      <c r="D9" s="3" t="s">
        <v>102</v>
      </c>
      <c r="E9" s="3"/>
      <c r="F9" s="18">
        <v>5572069243</v>
      </c>
      <c r="G9" s="5">
        <v>58487248</v>
      </c>
      <c r="H9" s="2">
        <f t="shared" si="0"/>
        <v>67</v>
      </c>
      <c r="I9" s="11"/>
      <c r="J9" s="6">
        <v>1</v>
      </c>
      <c r="K9" s="6">
        <v>3</v>
      </c>
      <c r="L9" s="17">
        <v>43832.5</v>
      </c>
      <c r="M9" s="6" t="s">
        <v>103</v>
      </c>
      <c r="N9" s="6">
        <v>26</v>
      </c>
      <c r="AU9" s="14"/>
      <c r="AW9" s="14"/>
      <c r="AX9" s="14"/>
    </row>
    <row r="10" spans="1:50" ht="26.25">
      <c r="B10" s="7" t="s">
        <v>52</v>
      </c>
      <c r="C10" s="3" t="s">
        <v>104</v>
      </c>
      <c r="D10" s="3" t="s">
        <v>105</v>
      </c>
      <c r="E10" s="3"/>
      <c r="F10" s="18">
        <v>5513453166</v>
      </c>
      <c r="G10" s="5">
        <v>5610799176</v>
      </c>
      <c r="H10" s="2">
        <f t="shared" si="0"/>
        <v>57</v>
      </c>
      <c r="I10" s="11"/>
      <c r="J10" s="6">
        <v>1</v>
      </c>
      <c r="K10" s="6">
        <v>3</v>
      </c>
      <c r="L10" s="17">
        <v>43832.5</v>
      </c>
      <c r="M10" s="6" t="s">
        <v>106</v>
      </c>
      <c r="N10" s="6">
        <v>22</v>
      </c>
      <c r="AU10" s="14"/>
      <c r="AW10" s="14"/>
      <c r="AX10" s="14"/>
    </row>
    <row r="11" spans="1:50" ht="18.75">
      <c r="B11" s="7" t="s">
        <v>52</v>
      </c>
      <c r="C11" s="3" t="s">
        <v>107</v>
      </c>
      <c r="D11" s="3" t="s">
        <v>108</v>
      </c>
      <c r="E11" s="3" t="str">
        <f>CONCATENATE("SJv",B11,D11)</f>
        <v>SJvDHilda</v>
      </c>
      <c r="F11" s="4">
        <v>5562920955</v>
      </c>
      <c r="G11" s="20">
        <v>5510804622</v>
      </c>
      <c r="H11" s="2">
        <f t="shared" si="0"/>
        <v>44</v>
      </c>
      <c r="I11" s="11"/>
      <c r="J11" s="6">
        <v>2</v>
      </c>
      <c r="K11" s="6">
        <v>9</v>
      </c>
      <c r="L11" s="26">
        <v>43845</v>
      </c>
      <c r="M11" s="16" t="s">
        <v>109</v>
      </c>
      <c r="N11" s="6">
        <v>17</v>
      </c>
      <c r="AU11" s="14"/>
      <c r="AW11" s="14"/>
      <c r="AX11" s="14"/>
    </row>
    <row r="12" spans="1:50" ht="18.75">
      <c r="B12" s="7" t="s">
        <v>52</v>
      </c>
      <c r="C12" s="3" t="s">
        <v>110</v>
      </c>
      <c r="D12" s="3" t="s">
        <v>111</v>
      </c>
      <c r="E12" s="3"/>
      <c r="F12" s="18">
        <v>5586783148</v>
      </c>
      <c r="G12" s="5">
        <v>5531584355</v>
      </c>
      <c r="H12" s="2">
        <f t="shared" si="0"/>
        <v>52</v>
      </c>
      <c r="I12" s="11"/>
      <c r="J12" s="6">
        <v>1</v>
      </c>
      <c r="K12" s="6">
        <v>0</v>
      </c>
      <c r="M12" s="37" t="s">
        <v>112</v>
      </c>
      <c r="N12" s="6">
        <v>20</v>
      </c>
      <c r="AU12" s="14"/>
      <c r="AW12" s="14"/>
      <c r="AX12" s="14"/>
    </row>
    <row r="13" spans="1:50" ht="26.25">
      <c r="B13" s="1" t="s">
        <v>52</v>
      </c>
      <c r="C13" s="3" t="s">
        <v>119</v>
      </c>
      <c r="D13" s="3" t="s">
        <v>120</v>
      </c>
      <c r="E13" s="3"/>
      <c r="F13" s="10"/>
      <c r="G13" s="5">
        <v>58488365</v>
      </c>
      <c r="H13" s="2">
        <f t="shared" si="0"/>
        <v>49</v>
      </c>
      <c r="I13" s="11"/>
      <c r="J13" s="6" t="s">
        <v>122</v>
      </c>
      <c r="K13" s="6">
        <v>0</v>
      </c>
      <c r="L13" s="17">
        <v>43801.5</v>
      </c>
      <c r="M13" s="12" t="s">
        <v>123</v>
      </c>
      <c r="N13" s="6">
        <v>19</v>
      </c>
      <c r="AU13" s="14"/>
      <c r="AW13" s="14"/>
      <c r="AX13" s="14"/>
    </row>
    <row r="14" spans="1:50" ht="26.25">
      <c r="B14" s="1" t="s">
        <v>52</v>
      </c>
      <c r="C14" s="3" t="s">
        <v>124</v>
      </c>
      <c r="D14" s="3" t="s">
        <v>125</v>
      </c>
      <c r="E14" s="3"/>
      <c r="F14" s="10"/>
      <c r="G14" s="5" t="s">
        <v>126</v>
      </c>
      <c r="H14" s="2">
        <f t="shared" si="0"/>
        <v>47</v>
      </c>
      <c r="I14" s="11"/>
      <c r="J14" s="6" t="s">
        <v>122</v>
      </c>
      <c r="K14" s="6">
        <v>0</v>
      </c>
      <c r="L14" s="6">
        <v>1</v>
      </c>
      <c r="M14" s="37" t="s">
        <v>128</v>
      </c>
      <c r="N14" s="6">
        <v>18</v>
      </c>
      <c r="AU14" s="14"/>
      <c r="AW14" s="14"/>
      <c r="AX14" s="14"/>
    </row>
    <row r="15" spans="1:50" ht="18.75">
      <c r="B15" s="7" t="s">
        <v>131</v>
      </c>
      <c r="C15" s="3" t="s">
        <v>133</v>
      </c>
      <c r="D15" s="3" t="s">
        <v>134</v>
      </c>
      <c r="E15" s="3"/>
      <c r="F15" s="18">
        <v>5534231804</v>
      </c>
      <c r="G15" s="11"/>
      <c r="H15" s="2">
        <f t="shared" si="0"/>
        <v>54</v>
      </c>
      <c r="I15" s="11"/>
      <c r="J15" s="6">
        <v>1</v>
      </c>
      <c r="K15" s="6">
        <v>3</v>
      </c>
      <c r="L15" s="40">
        <v>43832</v>
      </c>
      <c r="M15" s="41" t="s">
        <v>138</v>
      </c>
      <c r="N15" s="6">
        <v>21</v>
      </c>
      <c r="AU15" s="14"/>
      <c r="AW15" s="14"/>
      <c r="AX15" s="14"/>
    </row>
    <row r="16" spans="1:50" ht="26.25">
      <c r="A16" s="6" t="s">
        <v>146</v>
      </c>
      <c r="B16" s="7" t="s">
        <v>52</v>
      </c>
      <c r="C16" s="3" t="s">
        <v>147</v>
      </c>
      <c r="D16" s="3" t="s">
        <v>148</v>
      </c>
      <c r="E16" s="3" t="str">
        <f t="shared" ref="E16:E17" si="2">CONCATENATE("SJv",B16,D16)</f>
        <v>SJvDLuz Elena trejo Martinez</v>
      </c>
      <c r="F16" s="18">
        <v>5534649925</v>
      </c>
      <c r="G16" s="5">
        <v>58488781</v>
      </c>
      <c r="H16" s="2">
        <f t="shared" si="0"/>
        <v>59</v>
      </c>
      <c r="I16" s="11"/>
      <c r="J16" s="6">
        <v>1</v>
      </c>
      <c r="K16" s="6">
        <v>3</v>
      </c>
      <c r="L16" s="24">
        <v>43839</v>
      </c>
      <c r="M16" s="16" t="s">
        <v>155</v>
      </c>
      <c r="N16" s="6">
        <v>23</v>
      </c>
      <c r="AU16" s="14"/>
      <c r="AW16" s="14"/>
      <c r="AX16" s="14"/>
    </row>
    <row r="17" spans="1:50" ht="26.25">
      <c r="B17" s="7" t="s">
        <v>52</v>
      </c>
      <c r="C17" s="3" t="s">
        <v>156</v>
      </c>
      <c r="D17" s="3" t="s">
        <v>157</v>
      </c>
      <c r="E17" s="3" t="str">
        <f t="shared" si="2"/>
        <v>SJvDAraceli Garcia P</v>
      </c>
      <c r="F17" s="18">
        <v>5534795908</v>
      </c>
      <c r="G17" s="42">
        <v>5572142074</v>
      </c>
      <c r="H17" s="2">
        <f t="shared" si="0"/>
        <v>49</v>
      </c>
      <c r="I17" s="11"/>
      <c r="J17" s="6">
        <v>2</v>
      </c>
      <c r="K17" s="6">
        <v>3</v>
      </c>
      <c r="L17" s="17">
        <v>43822.541666666664</v>
      </c>
      <c r="M17" s="16" t="s">
        <v>171</v>
      </c>
      <c r="N17" s="6">
        <v>19</v>
      </c>
      <c r="AU17" s="14"/>
      <c r="AW17" s="14"/>
      <c r="AX17" s="14"/>
    </row>
    <row r="18" spans="1:50" ht="26.25">
      <c r="B18" s="7" t="s">
        <v>52</v>
      </c>
      <c r="C18" s="3" t="s">
        <v>173</v>
      </c>
      <c r="D18" s="3" t="s">
        <v>174</v>
      </c>
      <c r="E18" s="3"/>
      <c r="F18" s="4">
        <v>5614268787</v>
      </c>
      <c r="G18" s="20">
        <v>5512121659</v>
      </c>
      <c r="H18" s="2">
        <f t="shared" si="0"/>
        <v>49</v>
      </c>
      <c r="I18" s="11"/>
      <c r="J18" s="6">
        <v>1</v>
      </c>
      <c r="K18" s="6">
        <v>0</v>
      </c>
      <c r="M18" s="37" t="s">
        <v>178</v>
      </c>
      <c r="N18" s="6">
        <v>19</v>
      </c>
      <c r="AU18" s="14"/>
      <c r="AW18" s="14"/>
      <c r="AX18" s="14"/>
    </row>
    <row r="19" spans="1:50" ht="26.25">
      <c r="B19" s="7" t="s">
        <v>52</v>
      </c>
      <c r="C19" s="3" t="s">
        <v>183</v>
      </c>
      <c r="D19" s="3" t="s">
        <v>184</v>
      </c>
      <c r="E19" s="3"/>
      <c r="F19" s="43">
        <v>5615226585</v>
      </c>
      <c r="G19" s="20">
        <v>5614551779</v>
      </c>
      <c r="H19" s="2">
        <f t="shared" si="0"/>
        <v>62</v>
      </c>
      <c r="I19" s="11"/>
      <c r="J19" s="6">
        <v>1</v>
      </c>
      <c r="K19" s="6">
        <v>0</v>
      </c>
      <c r="L19" s="17">
        <v>43832.527777777781</v>
      </c>
      <c r="M19" s="6" t="s">
        <v>186</v>
      </c>
      <c r="N19" s="6">
        <v>24</v>
      </c>
      <c r="AU19" s="14"/>
      <c r="AW19" s="14"/>
      <c r="AX19" s="14"/>
    </row>
    <row r="20" spans="1:50" ht="26.25">
      <c r="B20" s="7" t="s">
        <v>52</v>
      </c>
      <c r="C20" s="3" t="s">
        <v>189</v>
      </c>
      <c r="D20" s="3" t="s">
        <v>190</v>
      </c>
      <c r="E20" s="3"/>
      <c r="F20" s="18">
        <v>5562034500</v>
      </c>
      <c r="G20" s="5">
        <v>58485018</v>
      </c>
      <c r="H20" s="2">
        <f t="shared" si="0"/>
        <v>67</v>
      </c>
      <c r="I20" s="5"/>
      <c r="J20" s="6">
        <v>1</v>
      </c>
      <c r="K20" s="6">
        <v>7</v>
      </c>
      <c r="M20" s="37" t="s">
        <v>193</v>
      </c>
      <c r="N20" s="6">
        <v>26</v>
      </c>
      <c r="AU20" s="14"/>
      <c r="AW20" s="14"/>
      <c r="AX20" s="14"/>
    </row>
    <row r="21" spans="1:50" ht="18.75">
      <c r="B21" s="7" t="s">
        <v>52</v>
      </c>
      <c r="C21" s="45" t="s">
        <v>197</v>
      </c>
      <c r="D21" s="3" t="s">
        <v>199</v>
      </c>
      <c r="E21" s="3" t="str">
        <f>CONCATENATE("SJv",B21,D21)</f>
        <v xml:space="preserve">SJvDMaría Elba </v>
      </c>
      <c r="F21" s="18">
        <v>5515730379</v>
      </c>
      <c r="G21" s="5">
        <v>5614110635</v>
      </c>
      <c r="H21" s="2">
        <f t="shared" si="0"/>
        <v>41</v>
      </c>
      <c r="I21" s="11"/>
      <c r="J21" s="6">
        <v>2</v>
      </c>
      <c r="K21" s="6">
        <v>0</v>
      </c>
      <c r="L21" s="47">
        <v>43845</v>
      </c>
      <c r="M21" s="16" t="s">
        <v>208</v>
      </c>
      <c r="N21" s="6">
        <v>16</v>
      </c>
      <c r="AU21" s="14"/>
      <c r="AW21" s="14"/>
      <c r="AX21" s="14"/>
    </row>
    <row r="22" spans="1:50" ht="26.25">
      <c r="B22" s="7" t="s">
        <v>52</v>
      </c>
      <c r="C22" s="3" t="s">
        <v>212</v>
      </c>
      <c r="D22" s="3" t="s">
        <v>213</v>
      </c>
      <c r="E22" s="3"/>
      <c r="F22" s="18">
        <v>5547586521</v>
      </c>
      <c r="G22" s="11"/>
      <c r="H22" s="2">
        <f t="shared" si="0"/>
        <v>52</v>
      </c>
      <c r="I22" s="11"/>
      <c r="J22" s="6">
        <v>1</v>
      </c>
      <c r="K22" s="6">
        <v>0</v>
      </c>
      <c r="L22" s="17">
        <v>43801.527777777781</v>
      </c>
      <c r="M22" s="37" t="s">
        <v>215</v>
      </c>
      <c r="N22" s="6">
        <v>20</v>
      </c>
      <c r="AU22" s="14"/>
      <c r="AW22" s="14"/>
      <c r="AX22" s="14"/>
    </row>
    <row r="23" spans="1:50" ht="26.25">
      <c r="A23" s="6" t="s">
        <v>146</v>
      </c>
      <c r="B23" s="7" t="s">
        <v>52</v>
      </c>
      <c r="C23" s="3" t="s">
        <v>216</v>
      </c>
      <c r="D23" s="3" t="s">
        <v>217</v>
      </c>
      <c r="E23" s="3"/>
      <c r="F23" s="18">
        <v>5530519757</v>
      </c>
      <c r="G23" s="5">
        <v>25947405</v>
      </c>
      <c r="H23" s="2">
        <f t="shared" si="0"/>
        <v>54</v>
      </c>
      <c r="I23" s="11"/>
      <c r="J23" s="6">
        <v>1</v>
      </c>
      <c r="K23" s="6">
        <v>1</v>
      </c>
      <c r="L23" s="17">
        <v>43801.527777777781</v>
      </c>
      <c r="M23" s="37" t="s">
        <v>223</v>
      </c>
      <c r="N23" s="6">
        <v>21</v>
      </c>
      <c r="AU23" s="14"/>
      <c r="AW23" s="14"/>
      <c r="AX23" s="14"/>
    </row>
    <row r="24" spans="1:50" ht="26.25">
      <c r="B24" s="7" t="s">
        <v>52</v>
      </c>
      <c r="C24" s="3" t="s">
        <v>225</v>
      </c>
      <c r="D24" s="3" t="s">
        <v>226</v>
      </c>
      <c r="E24" s="3"/>
      <c r="F24" s="18">
        <v>5617814790</v>
      </c>
      <c r="G24" s="11"/>
      <c r="H24" s="2">
        <f t="shared" si="0"/>
        <v>54</v>
      </c>
      <c r="I24" s="11"/>
      <c r="J24" s="6">
        <v>1</v>
      </c>
      <c r="K24" s="6">
        <v>0</v>
      </c>
      <c r="L24" s="17">
        <v>43801.527777777781</v>
      </c>
      <c r="M24" s="37" t="s">
        <v>231</v>
      </c>
      <c r="N24" s="6">
        <v>21</v>
      </c>
      <c r="AU24" s="14"/>
      <c r="AW24" s="14"/>
      <c r="AX24" s="14"/>
    </row>
    <row r="25" spans="1:50" ht="26.25">
      <c r="B25" s="7" t="s">
        <v>52</v>
      </c>
      <c r="C25" s="3" t="s">
        <v>234</v>
      </c>
      <c r="D25" s="3" t="s">
        <v>236</v>
      </c>
      <c r="E25" s="3" t="str">
        <f t="shared" ref="E25:E26" si="3">CONCATENATE("SJv",B25,D25)</f>
        <v>SJvDAnayeli cervantes</v>
      </c>
      <c r="F25" s="18">
        <v>5529619541</v>
      </c>
      <c r="G25" s="11"/>
      <c r="H25" s="2">
        <f t="shared" si="0"/>
        <v>59</v>
      </c>
      <c r="I25" s="11"/>
      <c r="J25" s="6">
        <v>2</v>
      </c>
      <c r="K25" s="6">
        <v>3</v>
      </c>
      <c r="L25" s="17">
        <v>43822.541666666664</v>
      </c>
      <c r="M25" s="16" t="s">
        <v>243</v>
      </c>
      <c r="N25" s="6">
        <v>23</v>
      </c>
      <c r="AU25" s="14"/>
      <c r="AW25" s="14"/>
      <c r="AX25" s="14"/>
    </row>
    <row r="26" spans="1:50" ht="26.25">
      <c r="B26" s="7" t="s">
        <v>52</v>
      </c>
      <c r="C26" s="3" t="s">
        <v>244</v>
      </c>
      <c r="D26" s="3" t="s">
        <v>245</v>
      </c>
      <c r="E26" s="3" t="str">
        <f t="shared" si="3"/>
        <v>SJvDNayeli Martinez</v>
      </c>
      <c r="F26" s="18">
        <v>5610547887</v>
      </c>
      <c r="G26" s="5">
        <v>5615309387</v>
      </c>
      <c r="H26" s="2">
        <f t="shared" si="0"/>
        <v>49</v>
      </c>
      <c r="I26" s="11"/>
      <c r="J26" s="6">
        <v>2</v>
      </c>
      <c r="K26" s="6">
        <v>3</v>
      </c>
      <c r="L26" s="24">
        <v>43839</v>
      </c>
      <c r="M26" s="16" t="s">
        <v>246</v>
      </c>
      <c r="N26" s="6">
        <v>19</v>
      </c>
      <c r="AU26" s="14"/>
      <c r="AW26" s="14"/>
      <c r="AX26" s="14"/>
    </row>
    <row r="27" spans="1:50" ht="26.25">
      <c r="A27" s="50"/>
      <c r="B27" s="51" t="s">
        <v>55</v>
      </c>
      <c r="C27" s="53" t="s">
        <v>254</v>
      </c>
      <c r="D27" s="53" t="s">
        <v>255</v>
      </c>
      <c r="E27" s="53"/>
      <c r="F27" s="56">
        <v>5541402404</v>
      </c>
      <c r="G27" s="58"/>
      <c r="H27" s="2">
        <f t="shared" si="0"/>
        <v>49</v>
      </c>
      <c r="I27" s="58"/>
      <c r="J27" s="60">
        <v>1</v>
      </c>
      <c r="K27" s="6">
        <v>1</v>
      </c>
      <c r="L27" s="17">
        <v>43801.527777777781</v>
      </c>
      <c r="M27" s="61" t="s">
        <v>262</v>
      </c>
      <c r="N27" s="60">
        <v>19</v>
      </c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62"/>
      <c r="AV27" s="50"/>
      <c r="AW27" s="62"/>
      <c r="AX27" s="62"/>
    </row>
    <row r="28" spans="1:50" ht="18.75">
      <c r="B28" s="7" t="s">
        <v>55</v>
      </c>
      <c r="C28" s="3" t="s">
        <v>269</v>
      </c>
      <c r="D28" s="3" t="s">
        <v>270</v>
      </c>
      <c r="E28" s="3"/>
      <c r="F28" s="18">
        <v>5583082470</v>
      </c>
      <c r="G28" s="11"/>
      <c r="H28" s="2">
        <f t="shared" si="0"/>
        <v>64</v>
      </c>
      <c r="I28" s="11"/>
      <c r="J28" s="6">
        <v>1</v>
      </c>
      <c r="K28" s="6">
        <v>0</v>
      </c>
      <c r="L28" s="17">
        <v>43801.527777777781</v>
      </c>
      <c r="M28" s="37" t="s">
        <v>275</v>
      </c>
      <c r="N28" s="6">
        <v>25</v>
      </c>
      <c r="AU28" s="14"/>
      <c r="AW28" s="14"/>
      <c r="AX28" s="14"/>
    </row>
    <row r="29" spans="1:50" ht="26.25">
      <c r="B29" s="7" t="s">
        <v>55</v>
      </c>
      <c r="C29" s="3" t="s">
        <v>276</v>
      </c>
      <c r="D29" s="3" t="s">
        <v>278</v>
      </c>
      <c r="E29" s="3"/>
      <c r="F29" s="18">
        <v>5517462425</v>
      </c>
      <c r="G29" s="11"/>
      <c r="H29" s="2">
        <f t="shared" si="0"/>
        <v>57</v>
      </c>
      <c r="I29" s="11"/>
      <c r="J29" s="6">
        <v>1</v>
      </c>
      <c r="K29" s="6">
        <v>3</v>
      </c>
      <c r="L29" s="40">
        <v>43845</v>
      </c>
      <c r="M29" s="41" t="s">
        <v>279</v>
      </c>
      <c r="N29" s="6">
        <v>22</v>
      </c>
      <c r="AU29" s="14"/>
      <c r="AW29" s="14"/>
      <c r="AX29" s="14"/>
    </row>
    <row r="30" spans="1:50" ht="26.25">
      <c r="B30" s="7" t="s">
        <v>55</v>
      </c>
      <c r="C30" s="3" t="s">
        <v>280</v>
      </c>
      <c r="D30" s="3" t="s">
        <v>281</v>
      </c>
      <c r="E30" s="3"/>
      <c r="F30" s="4">
        <v>5586949752</v>
      </c>
      <c r="G30" s="20">
        <v>5533486758</v>
      </c>
      <c r="H30" s="2">
        <f t="shared" si="0"/>
        <v>57</v>
      </c>
      <c r="I30" s="11"/>
      <c r="J30" s="6">
        <v>1</v>
      </c>
      <c r="K30" s="6">
        <v>0</v>
      </c>
      <c r="L30" s="26">
        <v>43845</v>
      </c>
      <c r="M30" s="41" t="s">
        <v>287</v>
      </c>
      <c r="N30" s="6">
        <v>22</v>
      </c>
      <c r="AU30" s="14"/>
      <c r="AW30" s="14"/>
      <c r="AX30" s="14"/>
    </row>
    <row r="31" spans="1:50" ht="26.25">
      <c r="B31" s="7" t="s">
        <v>55</v>
      </c>
      <c r="C31" s="3" t="s">
        <v>289</v>
      </c>
      <c r="D31" s="3" t="s">
        <v>290</v>
      </c>
      <c r="E31" s="3" t="str">
        <f>CONCATENATE("SJv",B31,D31)</f>
        <v>SJvEVivian Durán Serano</v>
      </c>
      <c r="F31" s="18">
        <v>5585416744</v>
      </c>
      <c r="G31" s="42"/>
      <c r="H31" s="2">
        <f t="shared" si="0"/>
        <v>47</v>
      </c>
      <c r="I31" s="11"/>
      <c r="J31" s="6">
        <v>2</v>
      </c>
      <c r="K31" s="6">
        <v>0</v>
      </c>
      <c r="L31" s="26">
        <v>43845</v>
      </c>
      <c r="M31" s="16" t="s">
        <v>292</v>
      </c>
      <c r="N31" s="6">
        <v>18</v>
      </c>
      <c r="AU31" s="14"/>
      <c r="AW31" s="14"/>
      <c r="AX31" s="14"/>
    </row>
    <row r="32" spans="1:50" ht="18.75">
      <c r="B32" s="7" t="s">
        <v>55</v>
      </c>
      <c r="C32" s="3" t="s">
        <v>293</v>
      </c>
      <c r="D32" s="59" t="s">
        <v>294</v>
      </c>
      <c r="E32" s="59"/>
      <c r="F32" s="18">
        <v>5540122093</v>
      </c>
      <c r="G32" s="11"/>
      <c r="H32" s="2">
        <f t="shared" si="0"/>
        <v>62</v>
      </c>
      <c r="I32" s="11"/>
      <c r="J32" s="6">
        <v>1</v>
      </c>
      <c r="K32" s="6">
        <v>3</v>
      </c>
      <c r="L32" s="17">
        <v>43801.527777777781</v>
      </c>
      <c r="M32" s="41" t="s">
        <v>295</v>
      </c>
      <c r="N32" s="6">
        <v>24</v>
      </c>
      <c r="AU32" s="14"/>
      <c r="AW32" s="14"/>
      <c r="AX32" s="14"/>
    </row>
    <row r="33" spans="1:50" ht="26.25">
      <c r="B33" s="7" t="s">
        <v>55</v>
      </c>
      <c r="C33" s="3" t="s">
        <v>296</v>
      </c>
      <c r="D33" s="3" t="s">
        <v>297</v>
      </c>
      <c r="E33" s="3"/>
      <c r="F33" s="18">
        <v>5527806982</v>
      </c>
      <c r="G33" s="11"/>
      <c r="H33" s="2">
        <f t="shared" si="0"/>
        <v>62</v>
      </c>
      <c r="I33" s="11"/>
      <c r="J33" s="6">
        <v>1</v>
      </c>
      <c r="K33" s="6">
        <v>0</v>
      </c>
      <c r="L33" s="17">
        <v>43801.527777777781</v>
      </c>
      <c r="M33" s="6" t="s">
        <v>300</v>
      </c>
      <c r="N33" s="6">
        <v>24</v>
      </c>
      <c r="AU33" s="14"/>
      <c r="AW33" s="14"/>
      <c r="AX33" s="14"/>
    </row>
    <row r="34" spans="1:50" ht="18.75">
      <c r="B34" s="7" t="s">
        <v>55</v>
      </c>
      <c r="C34" s="59" t="s">
        <v>301</v>
      </c>
      <c r="D34" s="3" t="s">
        <v>302</v>
      </c>
      <c r="E34" s="3"/>
      <c r="F34" s="18">
        <v>5577661540</v>
      </c>
      <c r="G34" s="11"/>
      <c r="H34" s="2">
        <f t="shared" si="0"/>
        <v>52</v>
      </c>
      <c r="I34" s="11"/>
      <c r="J34" s="6">
        <v>1</v>
      </c>
      <c r="K34" s="6">
        <v>1</v>
      </c>
      <c r="L34" s="17">
        <v>43801.527777777781</v>
      </c>
      <c r="M34" s="41" t="s">
        <v>304</v>
      </c>
      <c r="N34" s="6">
        <v>20</v>
      </c>
      <c r="AU34" s="14"/>
      <c r="AW34" s="14"/>
      <c r="AX34" s="14"/>
    </row>
    <row r="35" spans="1:50" ht="26.25">
      <c r="B35" s="7" t="s">
        <v>55</v>
      </c>
      <c r="C35" s="3" t="s">
        <v>305</v>
      </c>
      <c r="D35" s="3" t="s">
        <v>306</v>
      </c>
      <c r="E35" s="3" t="str">
        <f>CONCATENATE("SJv",B35,D35)</f>
        <v>SJvESandra san Martin</v>
      </c>
      <c r="F35" s="18">
        <v>5519062361</v>
      </c>
      <c r="G35" s="11"/>
      <c r="H35" s="2">
        <f t="shared" si="0"/>
        <v>57</v>
      </c>
      <c r="I35" s="11"/>
      <c r="J35" s="6">
        <v>2</v>
      </c>
      <c r="K35" s="6">
        <v>3</v>
      </c>
      <c r="L35" s="17">
        <v>43822.541666666664</v>
      </c>
      <c r="M35" s="16" t="s">
        <v>312</v>
      </c>
      <c r="N35" s="6">
        <v>22</v>
      </c>
      <c r="AU35" s="14"/>
      <c r="AW35" s="14"/>
      <c r="AX35" s="14"/>
    </row>
    <row r="36" spans="1:50" ht="26.25">
      <c r="A36" s="6" t="s">
        <v>313</v>
      </c>
      <c r="B36" s="7" t="s">
        <v>55</v>
      </c>
      <c r="C36" s="3" t="s">
        <v>314</v>
      </c>
      <c r="D36" s="3" t="s">
        <v>315</v>
      </c>
      <c r="E36" s="3"/>
      <c r="F36" s="18">
        <v>5566595872</v>
      </c>
      <c r="G36" s="11"/>
      <c r="H36" s="2">
        <f t="shared" si="0"/>
        <v>67</v>
      </c>
      <c r="I36" s="11"/>
      <c r="J36" s="6">
        <v>1</v>
      </c>
      <c r="K36" s="6">
        <v>1</v>
      </c>
      <c r="L36" s="17">
        <v>43801.527777777781</v>
      </c>
      <c r="M36" s="6" t="s">
        <v>231</v>
      </c>
      <c r="N36" s="6">
        <v>26</v>
      </c>
      <c r="AU36" s="14"/>
      <c r="AW36" s="14"/>
      <c r="AX36" s="14"/>
    </row>
    <row r="37" spans="1:50" ht="26.25">
      <c r="A37" s="6" t="s">
        <v>313</v>
      </c>
      <c r="B37" s="7" t="s">
        <v>55</v>
      </c>
      <c r="C37" s="3" t="s">
        <v>319</v>
      </c>
      <c r="D37" s="3" t="s">
        <v>320</v>
      </c>
      <c r="E37" s="3"/>
      <c r="F37" s="18">
        <v>5549418682</v>
      </c>
      <c r="G37" s="5">
        <v>50876571</v>
      </c>
      <c r="H37" s="2">
        <f t="shared" si="0"/>
        <v>49</v>
      </c>
      <c r="I37" s="11"/>
      <c r="J37" s="6">
        <v>1</v>
      </c>
      <c r="K37" s="6">
        <v>7</v>
      </c>
      <c r="L37" s="17">
        <v>43801.527777777781</v>
      </c>
      <c r="M37" s="37" t="s">
        <v>323</v>
      </c>
      <c r="N37" s="6">
        <v>19</v>
      </c>
      <c r="AU37" s="14"/>
      <c r="AW37" s="14"/>
      <c r="AX37" s="14"/>
    </row>
    <row r="38" spans="1:50" ht="26.25">
      <c r="A38" s="29"/>
      <c r="B38" s="33" t="s">
        <v>55</v>
      </c>
      <c r="C38" s="64" t="s">
        <v>325</v>
      </c>
      <c r="D38" s="64" t="s">
        <v>331</v>
      </c>
      <c r="E38" s="64" t="str">
        <f>CONCATENATE("SJv",B38,D38)</f>
        <v>SJvEHumberto Mtz</v>
      </c>
      <c r="F38" s="65">
        <v>5545141935</v>
      </c>
      <c r="G38" s="67"/>
      <c r="H38" s="48">
        <f t="shared" si="0"/>
        <v>49</v>
      </c>
      <c r="I38" s="67"/>
      <c r="J38" s="28">
        <v>2</v>
      </c>
      <c r="K38" s="28">
        <v>9</v>
      </c>
      <c r="L38" s="28" t="s">
        <v>338</v>
      </c>
      <c r="M38" s="28" t="s">
        <v>339</v>
      </c>
      <c r="N38" s="28">
        <v>19</v>
      </c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</row>
    <row r="39" spans="1:50" ht="18.75">
      <c r="B39" s="7" t="s">
        <v>55</v>
      </c>
      <c r="C39" s="3" t="s">
        <v>340</v>
      </c>
      <c r="D39" s="69" t="s">
        <v>341</v>
      </c>
      <c r="E39" s="69"/>
      <c r="F39" s="18">
        <v>5615295395</v>
      </c>
      <c r="G39" s="11"/>
      <c r="H39" s="2">
        <f t="shared" si="0"/>
        <v>64</v>
      </c>
      <c r="I39" s="11"/>
      <c r="J39" s="6">
        <v>1</v>
      </c>
      <c r="K39" s="6">
        <v>1</v>
      </c>
      <c r="L39" s="17">
        <v>43801.527777777781</v>
      </c>
      <c r="M39" s="6" t="s">
        <v>344</v>
      </c>
      <c r="N39" s="6">
        <v>25</v>
      </c>
      <c r="AU39" s="14"/>
      <c r="AW39" s="14"/>
      <c r="AX39" s="14"/>
    </row>
    <row r="40" spans="1:50" ht="18.75">
      <c r="B40" s="7" t="s">
        <v>55</v>
      </c>
      <c r="C40" s="3" t="s">
        <v>345</v>
      </c>
      <c r="D40" s="69" t="s">
        <v>346</v>
      </c>
      <c r="E40" s="69"/>
      <c r="F40" s="18">
        <v>5539054749</v>
      </c>
      <c r="G40" s="11"/>
      <c r="H40" s="2">
        <f t="shared" si="0"/>
        <v>41</v>
      </c>
      <c r="I40" s="11"/>
      <c r="J40" s="6">
        <v>2</v>
      </c>
      <c r="K40" s="6">
        <v>3</v>
      </c>
      <c r="L40" s="40">
        <v>43832</v>
      </c>
      <c r="M40" s="16" t="s">
        <v>349</v>
      </c>
      <c r="N40" s="6">
        <v>16</v>
      </c>
      <c r="AU40" s="14"/>
      <c r="AW40" s="14"/>
      <c r="AX40" s="14"/>
    </row>
    <row r="41" spans="1:50" ht="18.75">
      <c r="A41" s="6" t="s">
        <v>351</v>
      </c>
      <c r="B41" s="1" t="s">
        <v>55</v>
      </c>
      <c r="C41" s="3" t="s">
        <v>352</v>
      </c>
      <c r="D41" s="69" t="s">
        <v>353</v>
      </c>
      <c r="E41" s="69"/>
      <c r="F41" s="4">
        <v>5544954886</v>
      </c>
      <c r="G41" s="11"/>
      <c r="H41" s="2">
        <f t="shared" si="0"/>
        <v>54</v>
      </c>
      <c r="I41" s="11"/>
      <c r="J41" s="6">
        <v>0</v>
      </c>
      <c r="K41" s="6">
        <v>0</v>
      </c>
      <c r="L41" s="40">
        <v>43832</v>
      </c>
      <c r="M41" s="6" t="s">
        <v>354</v>
      </c>
      <c r="N41" s="6">
        <v>21</v>
      </c>
      <c r="AU41" s="14"/>
      <c r="AW41" s="14"/>
      <c r="AX41" s="14"/>
    </row>
    <row r="42" spans="1:50" ht="26.25">
      <c r="A42" s="6" t="s">
        <v>146</v>
      </c>
      <c r="B42" s="7" t="s">
        <v>55</v>
      </c>
      <c r="C42" s="3" t="s">
        <v>355</v>
      </c>
      <c r="D42" s="69" t="s">
        <v>356</v>
      </c>
      <c r="E42" s="3" t="str">
        <f t="shared" ref="E42:E44" si="4">CONCATENATE("SJv",B42,D42)</f>
        <v>SJvEAngélica de la cruz</v>
      </c>
      <c r="F42" s="18">
        <v>5531755526</v>
      </c>
      <c r="G42" s="5">
        <v>29947947</v>
      </c>
      <c r="H42" s="2">
        <f t="shared" si="0"/>
        <v>41</v>
      </c>
      <c r="I42" s="11"/>
      <c r="J42" s="6">
        <v>2</v>
      </c>
      <c r="K42" s="6">
        <v>0</v>
      </c>
      <c r="L42" s="6" t="s">
        <v>361</v>
      </c>
      <c r="M42" s="16" t="s">
        <v>362</v>
      </c>
      <c r="N42" s="6">
        <v>16</v>
      </c>
      <c r="AU42" s="14"/>
      <c r="AW42" s="14"/>
      <c r="AX42" s="14"/>
    </row>
    <row r="43" spans="1:50" ht="26.25">
      <c r="A43" s="6" t="s">
        <v>146</v>
      </c>
      <c r="B43" s="7" t="s">
        <v>55</v>
      </c>
      <c r="C43" s="3" t="s">
        <v>363</v>
      </c>
      <c r="D43" s="69" t="s">
        <v>364</v>
      </c>
      <c r="E43" s="3" t="str">
        <f t="shared" si="4"/>
        <v xml:space="preserve">SJvEMoncerra Serrala de Jesús </v>
      </c>
      <c r="F43" s="18">
        <v>5528435558</v>
      </c>
      <c r="G43" s="5" t="s">
        <v>366</v>
      </c>
      <c r="H43" s="2">
        <f t="shared" si="0"/>
        <v>49</v>
      </c>
      <c r="I43" s="5">
        <v>59886308</v>
      </c>
      <c r="J43" s="6">
        <v>2</v>
      </c>
      <c r="K43" s="6">
        <v>3</v>
      </c>
      <c r="L43" s="17">
        <v>43822.541666666664</v>
      </c>
      <c r="M43" s="16" t="s">
        <v>367</v>
      </c>
      <c r="N43" s="6">
        <v>19</v>
      </c>
      <c r="AU43" s="14"/>
      <c r="AW43" s="14"/>
      <c r="AX43" s="14"/>
    </row>
    <row r="44" spans="1:50" ht="26.25">
      <c r="B44" s="7" t="s">
        <v>55</v>
      </c>
      <c r="C44" s="3" t="s">
        <v>368</v>
      </c>
      <c r="D44" s="69" t="s">
        <v>369</v>
      </c>
      <c r="E44" s="3" t="str">
        <f t="shared" si="4"/>
        <v>SJvERosas Luz Guerra Robledo</v>
      </c>
      <c r="F44" s="18">
        <v>5522196017</v>
      </c>
      <c r="G44" s="5">
        <v>58489577</v>
      </c>
      <c r="H44" s="2">
        <f t="shared" si="0"/>
        <v>44</v>
      </c>
      <c r="I44" s="11"/>
      <c r="J44" s="6">
        <v>2</v>
      </c>
      <c r="K44" s="6">
        <v>3</v>
      </c>
      <c r="L44" s="26">
        <v>43845</v>
      </c>
      <c r="M44" s="16" t="s">
        <v>371</v>
      </c>
      <c r="N44" s="6">
        <v>17</v>
      </c>
      <c r="AU44" s="14"/>
      <c r="AW44" s="14"/>
      <c r="AX44" s="14"/>
    </row>
    <row r="45" spans="1:50" ht="26.25">
      <c r="B45" s="1" t="s">
        <v>55</v>
      </c>
      <c r="C45" s="71" t="s">
        <v>375</v>
      </c>
      <c r="D45" s="23" t="s">
        <v>385</v>
      </c>
      <c r="E45" s="23"/>
      <c r="F45" s="4">
        <v>58477037</v>
      </c>
      <c r="G45" s="5">
        <v>56352309</v>
      </c>
      <c r="H45" s="2">
        <f t="shared" si="0"/>
        <v>34</v>
      </c>
      <c r="I45" s="11"/>
      <c r="J45" s="6">
        <v>0</v>
      </c>
      <c r="K45" s="6">
        <v>0</v>
      </c>
      <c r="L45" s="6">
        <v>1</v>
      </c>
      <c r="M45" s="37" t="s">
        <v>387</v>
      </c>
      <c r="N45" s="6">
        <v>13</v>
      </c>
      <c r="AU45" s="14"/>
      <c r="AW45" s="14"/>
      <c r="AX45" s="14"/>
    </row>
    <row r="46" spans="1:50" ht="26.25">
      <c r="B46" s="7" t="s">
        <v>55</v>
      </c>
      <c r="C46" s="3" t="s">
        <v>388</v>
      </c>
      <c r="D46" s="69" t="s">
        <v>389</v>
      </c>
      <c r="E46" s="3" t="str">
        <f t="shared" ref="E46:E47" si="5">CONCATENATE("SJv",B46,D46)</f>
        <v>SJvEAdriana Elena Davila</v>
      </c>
      <c r="F46" s="18">
        <v>5529509481</v>
      </c>
      <c r="G46" s="11"/>
      <c r="H46" s="2">
        <f t="shared" si="0"/>
        <v>59</v>
      </c>
      <c r="I46" s="11"/>
      <c r="J46" s="6">
        <v>2</v>
      </c>
      <c r="K46" s="6">
        <v>3</v>
      </c>
      <c r="L46" s="24">
        <v>43839</v>
      </c>
      <c r="M46" s="16" t="s">
        <v>396</v>
      </c>
      <c r="N46" s="6">
        <v>23</v>
      </c>
      <c r="AU46" s="14"/>
      <c r="AW46" s="14"/>
      <c r="AX46" s="14"/>
    </row>
    <row r="47" spans="1:50" ht="18.75">
      <c r="B47" s="7" t="s">
        <v>55</v>
      </c>
      <c r="C47" s="3" t="s">
        <v>397</v>
      </c>
      <c r="D47" s="69" t="s">
        <v>398</v>
      </c>
      <c r="E47" s="3" t="str">
        <f t="shared" si="5"/>
        <v>SJvEReyna Jaramio</v>
      </c>
      <c r="F47" s="18">
        <v>8341898492</v>
      </c>
      <c r="G47" s="11"/>
      <c r="H47" s="2">
        <f t="shared" si="0"/>
        <v>52</v>
      </c>
      <c r="I47" s="11"/>
      <c r="J47" s="6">
        <v>2</v>
      </c>
      <c r="K47" s="6">
        <v>0</v>
      </c>
      <c r="L47" s="24">
        <v>43840</v>
      </c>
      <c r="M47" s="16" t="s">
        <v>399</v>
      </c>
      <c r="N47" s="6">
        <v>20</v>
      </c>
      <c r="AU47" s="14"/>
      <c r="AW47" s="14"/>
      <c r="AX47" s="14"/>
    </row>
    <row r="48" spans="1:50" ht="26.25">
      <c r="B48" s="7" t="s">
        <v>55</v>
      </c>
      <c r="C48" s="3" t="s">
        <v>404</v>
      </c>
      <c r="D48" s="69" t="s">
        <v>406</v>
      </c>
      <c r="E48" s="69"/>
      <c r="F48" s="18">
        <v>5576032795</v>
      </c>
      <c r="G48" s="11"/>
      <c r="H48" s="2">
        <f t="shared" si="0"/>
        <v>31</v>
      </c>
      <c r="I48" s="11"/>
      <c r="J48" s="6">
        <v>1</v>
      </c>
      <c r="K48" s="6">
        <v>0</v>
      </c>
      <c r="L48" s="17">
        <v>43832.527777777781</v>
      </c>
      <c r="M48" s="6" t="s">
        <v>408</v>
      </c>
      <c r="N48" s="6">
        <v>12</v>
      </c>
      <c r="AU48" s="14"/>
      <c r="AW48" s="14"/>
      <c r="AX48" s="14"/>
    </row>
    <row r="49" spans="1:50" ht="27">
      <c r="B49" s="7" t="s">
        <v>55</v>
      </c>
      <c r="C49" s="3" t="s">
        <v>409</v>
      </c>
      <c r="D49" s="69" t="s">
        <v>410</v>
      </c>
      <c r="E49" s="3" t="str">
        <f>CONCATENATE("SJv",B49,D49)</f>
        <v>SJvEEdilia Almeida C</v>
      </c>
      <c r="F49" s="18">
        <v>5617653656</v>
      </c>
      <c r="G49" s="72">
        <v>5573702316</v>
      </c>
      <c r="H49" s="2">
        <f t="shared" si="0"/>
        <v>44</v>
      </c>
      <c r="I49" s="11"/>
      <c r="J49" s="6">
        <v>2</v>
      </c>
      <c r="K49" s="6">
        <v>3</v>
      </c>
      <c r="L49" s="17">
        <v>43822.541666666664</v>
      </c>
      <c r="M49" s="16" t="s">
        <v>417</v>
      </c>
      <c r="N49" s="6">
        <v>17</v>
      </c>
      <c r="AU49" s="14"/>
      <c r="AW49" s="14"/>
      <c r="AX49" s="14"/>
    </row>
    <row r="50" spans="1:50" ht="26.25">
      <c r="B50" s="7" t="s">
        <v>55</v>
      </c>
      <c r="C50" s="3" t="s">
        <v>418</v>
      </c>
      <c r="D50" s="69" t="s">
        <v>419</v>
      </c>
      <c r="E50" s="69"/>
      <c r="F50" s="18">
        <v>5615294924</v>
      </c>
      <c r="G50" s="5">
        <v>58587614</v>
      </c>
      <c r="H50" s="2">
        <f t="shared" si="0"/>
        <v>47</v>
      </c>
      <c r="I50" s="11"/>
      <c r="J50" s="6">
        <v>2</v>
      </c>
      <c r="K50" s="6">
        <v>7</v>
      </c>
      <c r="M50" s="12" t="s">
        <v>423</v>
      </c>
      <c r="N50" s="6">
        <v>18</v>
      </c>
      <c r="AU50" s="14"/>
      <c r="AW50" s="14"/>
      <c r="AX50" s="14"/>
    </row>
    <row r="51" spans="1:50" ht="18.75">
      <c r="B51" s="7" t="s">
        <v>55</v>
      </c>
      <c r="C51" s="3" t="s">
        <v>425</v>
      </c>
      <c r="D51" s="59" t="s">
        <v>426</v>
      </c>
      <c r="E51" s="59"/>
      <c r="F51" s="18">
        <v>5569891767</v>
      </c>
      <c r="G51" s="5">
        <v>70897577</v>
      </c>
      <c r="H51" s="2">
        <f t="shared" si="0"/>
        <v>62</v>
      </c>
      <c r="I51" s="11"/>
      <c r="J51" s="6">
        <v>1</v>
      </c>
      <c r="K51" s="6">
        <v>1</v>
      </c>
      <c r="L51" s="17">
        <v>43801.527777777781</v>
      </c>
      <c r="M51" s="41" t="s">
        <v>427</v>
      </c>
      <c r="N51" s="6">
        <v>24</v>
      </c>
      <c r="AU51" s="14"/>
      <c r="AW51" s="14"/>
      <c r="AX51" s="14"/>
    </row>
    <row r="52" spans="1:50" ht="18.75">
      <c r="A52" s="6" t="s">
        <v>146</v>
      </c>
      <c r="B52" s="7" t="s">
        <v>55</v>
      </c>
      <c r="C52" s="3" t="s">
        <v>433</v>
      </c>
      <c r="D52" s="69" t="s">
        <v>434</v>
      </c>
      <c r="E52" s="69"/>
      <c r="F52" s="18">
        <v>5515364364</v>
      </c>
      <c r="G52" s="5">
        <v>58487118</v>
      </c>
      <c r="H52" s="2">
        <f t="shared" si="0"/>
        <v>62</v>
      </c>
      <c r="I52" s="11"/>
      <c r="J52" s="6">
        <v>1</v>
      </c>
      <c r="K52" s="6">
        <v>7</v>
      </c>
      <c r="L52" s="17">
        <v>43832.527777777781</v>
      </c>
      <c r="M52" s="41" t="s">
        <v>440</v>
      </c>
      <c r="N52" s="6">
        <v>24</v>
      </c>
      <c r="AU52" s="14"/>
      <c r="AW52" s="14"/>
      <c r="AX52" s="14"/>
    </row>
    <row r="53" spans="1:50" ht="26.25">
      <c r="B53" s="7" t="s">
        <v>55</v>
      </c>
      <c r="C53" s="3" t="s">
        <v>441</v>
      </c>
      <c r="D53" s="69" t="s">
        <v>442</v>
      </c>
      <c r="E53" s="69"/>
      <c r="F53" s="10"/>
      <c r="G53" s="20">
        <v>5558485556</v>
      </c>
      <c r="H53" s="2">
        <f t="shared" si="0"/>
        <v>31</v>
      </c>
      <c r="I53" s="11"/>
      <c r="J53" s="6">
        <v>1</v>
      </c>
      <c r="K53" s="6">
        <v>0</v>
      </c>
      <c r="L53" s="26">
        <v>43845</v>
      </c>
      <c r="M53" s="41" t="s">
        <v>446</v>
      </c>
      <c r="N53" s="6">
        <v>12</v>
      </c>
      <c r="AU53" s="14"/>
      <c r="AW53" s="14"/>
      <c r="AX53" s="14"/>
    </row>
    <row r="54" spans="1:50" ht="18.75">
      <c r="B54" s="7" t="s">
        <v>55</v>
      </c>
      <c r="C54" s="3" t="s">
        <v>448</v>
      </c>
      <c r="D54" s="3" t="s">
        <v>450</v>
      </c>
      <c r="E54" s="3"/>
      <c r="F54" s="18">
        <v>5564296816</v>
      </c>
      <c r="G54" s="11"/>
      <c r="H54" s="2">
        <f t="shared" si="0"/>
        <v>62</v>
      </c>
      <c r="I54" s="11"/>
      <c r="J54" s="6">
        <v>2</v>
      </c>
      <c r="K54" s="6">
        <v>0</v>
      </c>
      <c r="L54" s="17">
        <v>43822.541666666664</v>
      </c>
      <c r="M54" s="16" t="s">
        <v>454</v>
      </c>
      <c r="N54" s="6">
        <v>24</v>
      </c>
      <c r="AU54" s="14"/>
      <c r="AW54" s="14"/>
      <c r="AX54" s="14"/>
    </row>
    <row r="55" spans="1:50" ht="18.75">
      <c r="B55" s="7" t="s">
        <v>55</v>
      </c>
      <c r="C55" s="3" t="s">
        <v>455</v>
      </c>
      <c r="D55" s="3" t="s">
        <v>456</v>
      </c>
      <c r="E55" s="3" t="str">
        <f>CONCATENATE("SJv",B55,D55)</f>
        <v>SJvEMArgarita Rojas</v>
      </c>
      <c r="F55" s="18">
        <v>5527954677</v>
      </c>
      <c r="G55" s="5">
        <v>58487372</v>
      </c>
      <c r="H55" s="2">
        <f t="shared" si="0"/>
        <v>64</v>
      </c>
      <c r="I55" s="11"/>
      <c r="J55" s="6">
        <v>2</v>
      </c>
      <c r="K55" s="6">
        <v>3</v>
      </c>
      <c r="L55" s="24">
        <v>43839</v>
      </c>
      <c r="M55" s="16" t="s">
        <v>461</v>
      </c>
      <c r="N55" s="6">
        <v>25</v>
      </c>
      <c r="AU55" s="14"/>
      <c r="AW55" s="14"/>
      <c r="AX55" s="14"/>
    </row>
    <row r="56" spans="1:50" ht="26.25">
      <c r="B56" s="7" t="s">
        <v>55</v>
      </c>
      <c r="C56" s="3" t="s">
        <v>464</v>
      </c>
      <c r="D56" s="3" t="s">
        <v>465</v>
      </c>
      <c r="E56" s="3"/>
      <c r="F56" s="18">
        <v>5513777880</v>
      </c>
      <c r="G56" s="11"/>
      <c r="H56" s="2">
        <f t="shared" si="0"/>
        <v>36</v>
      </c>
      <c r="I56" s="11"/>
      <c r="J56" s="6">
        <v>1</v>
      </c>
      <c r="K56" s="6">
        <v>0</v>
      </c>
      <c r="M56" s="12" t="s">
        <v>470</v>
      </c>
      <c r="N56" s="6">
        <v>14</v>
      </c>
      <c r="AU56" s="14"/>
      <c r="AW56" s="14"/>
      <c r="AX56" s="14"/>
    </row>
    <row r="57" spans="1:50" ht="26.25">
      <c r="A57" s="60" t="s">
        <v>473</v>
      </c>
      <c r="B57" s="73" t="s">
        <v>474</v>
      </c>
      <c r="C57" s="53" t="s">
        <v>476</v>
      </c>
      <c r="D57" s="53" t="s">
        <v>479</v>
      </c>
      <c r="E57" s="53"/>
      <c r="F57" s="74">
        <v>58488576</v>
      </c>
      <c r="G57" s="58"/>
      <c r="H57" s="2">
        <f t="shared" si="0"/>
        <v>52</v>
      </c>
      <c r="I57" s="58"/>
      <c r="J57" s="60" t="s">
        <v>122</v>
      </c>
      <c r="K57" s="6">
        <v>0</v>
      </c>
      <c r="L57" s="60">
        <v>1</v>
      </c>
      <c r="M57" s="12" t="s">
        <v>484</v>
      </c>
      <c r="N57" s="60">
        <v>20</v>
      </c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62"/>
      <c r="AV57" s="50"/>
      <c r="AW57" s="62"/>
      <c r="AX57" s="62"/>
    </row>
    <row r="58" spans="1:50" ht="18.75">
      <c r="B58" s="7" t="s">
        <v>474</v>
      </c>
      <c r="C58" s="6" t="s">
        <v>491</v>
      </c>
      <c r="D58" s="3" t="s">
        <v>492</v>
      </c>
      <c r="E58" s="3"/>
      <c r="F58" s="18">
        <v>5573488766</v>
      </c>
      <c r="G58" s="42">
        <v>5534649424</v>
      </c>
      <c r="H58" s="2">
        <f t="shared" si="0"/>
        <v>36</v>
      </c>
      <c r="I58" s="11"/>
      <c r="J58" s="6">
        <v>1</v>
      </c>
      <c r="K58" s="6">
        <v>3</v>
      </c>
      <c r="L58" s="75">
        <v>43832</v>
      </c>
      <c r="M58" s="6" t="s">
        <v>501</v>
      </c>
      <c r="N58" s="6">
        <v>14</v>
      </c>
      <c r="AU58" s="14"/>
      <c r="AW58" s="14"/>
      <c r="AX58" s="14"/>
    </row>
    <row r="59" spans="1:50" ht="18.75">
      <c r="A59" s="29"/>
      <c r="B59" s="33" t="s">
        <v>474</v>
      </c>
      <c r="C59" s="64" t="s">
        <v>504</v>
      </c>
      <c r="D59" s="64" t="s">
        <v>505</v>
      </c>
      <c r="E59" s="64"/>
      <c r="F59" s="65">
        <v>5591647383</v>
      </c>
      <c r="G59" s="76">
        <v>58473516</v>
      </c>
      <c r="H59" s="48">
        <f t="shared" si="0"/>
        <v>54</v>
      </c>
      <c r="I59" s="67"/>
      <c r="J59" s="28">
        <v>2</v>
      </c>
      <c r="K59" s="28">
        <v>9</v>
      </c>
      <c r="L59" s="77">
        <v>43801</v>
      </c>
      <c r="M59" s="28" t="s">
        <v>509</v>
      </c>
      <c r="N59" s="28">
        <v>21</v>
      </c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</row>
    <row r="60" spans="1:50" ht="26.25">
      <c r="B60" s="1" t="s">
        <v>474</v>
      </c>
      <c r="C60" s="3" t="s">
        <v>514</v>
      </c>
      <c r="D60" s="80"/>
      <c r="E60" s="80"/>
      <c r="F60" s="4">
        <v>5564395929</v>
      </c>
      <c r="G60" s="11"/>
      <c r="H60" s="2">
        <f t="shared" si="0"/>
        <v>39</v>
      </c>
      <c r="I60" s="11"/>
      <c r="J60" s="6" t="s">
        <v>122</v>
      </c>
      <c r="K60" s="6">
        <v>0</v>
      </c>
      <c r="L60" s="75">
        <v>43832</v>
      </c>
      <c r="M60" s="6" t="s">
        <v>519</v>
      </c>
      <c r="N60" s="6">
        <v>15</v>
      </c>
      <c r="AU60" s="14"/>
      <c r="AW60" s="14"/>
      <c r="AX60" s="14"/>
    </row>
    <row r="61" spans="1:50" ht="18.75">
      <c r="B61" s="7" t="s">
        <v>474</v>
      </c>
      <c r="C61" s="3" t="s">
        <v>520</v>
      </c>
      <c r="D61" s="3" t="s">
        <v>521</v>
      </c>
      <c r="E61" s="3"/>
      <c r="F61" s="18">
        <v>5578944304</v>
      </c>
      <c r="G61" s="11"/>
      <c r="H61" s="2"/>
      <c r="I61" s="11"/>
      <c r="J61" s="6">
        <v>1</v>
      </c>
      <c r="K61" s="6">
        <v>1</v>
      </c>
      <c r="L61" s="75">
        <v>43801</v>
      </c>
      <c r="M61" s="6" t="s">
        <v>523</v>
      </c>
      <c r="N61" s="6">
        <v>18</v>
      </c>
      <c r="AU61" s="14"/>
      <c r="AW61" s="14"/>
      <c r="AX61" s="14"/>
    </row>
    <row r="62" spans="1:50" ht="26.25">
      <c r="B62" s="7" t="s">
        <v>474</v>
      </c>
      <c r="C62" s="3" t="s">
        <v>524</v>
      </c>
      <c r="D62" s="3" t="s">
        <v>525</v>
      </c>
      <c r="E62" s="3"/>
      <c r="F62" s="18">
        <v>5530200452</v>
      </c>
      <c r="G62" s="11"/>
      <c r="H62" s="2">
        <f t="shared" ref="H62:H148" si="6">ROUNDUP((N62/50)*128,0)</f>
        <v>57</v>
      </c>
      <c r="I62" s="11"/>
      <c r="J62" s="6">
        <v>1</v>
      </c>
      <c r="K62" s="6">
        <v>3</v>
      </c>
      <c r="L62" s="75">
        <v>43845</v>
      </c>
      <c r="M62" s="16" t="s">
        <v>530</v>
      </c>
      <c r="N62" s="6">
        <v>22</v>
      </c>
      <c r="AU62" s="14"/>
      <c r="AW62" s="14"/>
      <c r="AX62" s="14"/>
    </row>
    <row r="63" spans="1:50" ht="18.75">
      <c r="B63" s="1" t="s">
        <v>474</v>
      </c>
      <c r="C63" s="3" t="s">
        <v>531</v>
      </c>
      <c r="D63" s="3" t="s">
        <v>532</v>
      </c>
      <c r="E63" s="3"/>
      <c r="F63" s="10"/>
      <c r="G63" s="5">
        <v>50190373</v>
      </c>
      <c r="H63" s="2">
        <f t="shared" si="6"/>
        <v>41</v>
      </c>
      <c r="I63" s="11"/>
      <c r="J63" s="6">
        <v>0</v>
      </c>
      <c r="K63" s="6">
        <v>3</v>
      </c>
      <c r="L63" s="40">
        <v>43845</v>
      </c>
      <c r="M63" s="6" t="s">
        <v>534</v>
      </c>
      <c r="N63" s="6">
        <v>16</v>
      </c>
      <c r="AU63" s="14"/>
      <c r="AW63" s="14"/>
      <c r="AX63" s="14"/>
    </row>
    <row r="64" spans="1:50" ht="18.75">
      <c r="B64" s="1" t="s">
        <v>474</v>
      </c>
      <c r="C64" s="3" t="s">
        <v>536</v>
      </c>
      <c r="D64" s="3" t="s">
        <v>537</v>
      </c>
      <c r="E64" s="3"/>
      <c r="F64" s="4">
        <v>5588221405</v>
      </c>
      <c r="G64" s="11"/>
      <c r="H64" s="2">
        <f t="shared" si="6"/>
        <v>47</v>
      </c>
      <c r="I64" s="11"/>
      <c r="J64" s="6" t="s">
        <v>122</v>
      </c>
      <c r="K64" s="6">
        <v>0</v>
      </c>
      <c r="L64" s="6">
        <v>1</v>
      </c>
      <c r="M64" s="12" t="s">
        <v>484</v>
      </c>
      <c r="N64" s="6">
        <v>18</v>
      </c>
      <c r="AU64" s="14"/>
      <c r="AW64" s="14"/>
      <c r="AX64" s="14"/>
    </row>
    <row r="65" spans="1:50" ht="18.75">
      <c r="B65" s="1" t="s">
        <v>474</v>
      </c>
      <c r="C65" s="59" t="s">
        <v>542</v>
      </c>
      <c r="D65" s="80"/>
      <c r="E65" s="80"/>
      <c r="F65" s="4">
        <v>5553171179</v>
      </c>
      <c r="G65" s="5">
        <v>58485142</v>
      </c>
      <c r="H65" s="2">
        <f t="shared" si="6"/>
        <v>59</v>
      </c>
      <c r="I65" s="5">
        <v>5548514243</v>
      </c>
      <c r="J65" s="6">
        <v>0</v>
      </c>
      <c r="K65" s="6">
        <v>1</v>
      </c>
      <c r="L65" s="75">
        <v>43832</v>
      </c>
      <c r="M65" s="6" t="s">
        <v>544</v>
      </c>
      <c r="N65" s="6">
        <v>23</v>
      </c>
      <c r="AU65" s="14"/>
      <c r="AW65" s="14"/>
      <c r="AX65" s="14"/>
    </row>
    <row r="66" spans="1:50" ht="26.25">
      <c r="B66" s="7" t="s">
        <v>474</v>
      </c>
      <c r="C66" s="3" t="s">
        <v>546</v>
      </c>
      <c r="D66" s="3" t="s">
        <v>547</v>
      </c>
      <c r="E66" s="3"/>
      <c r="F66" s="18">
        <v>5613015900</v>
      </c>
      <c r="G66" s="5">
        <v>5571372543</v>
      </c>
      <c r="H66" s="2">
        <f t="shared" si="6"/>
        <v>41</v>
      </c>
      <c r="I66" s="11"/>
      <c r="J66" s="6">
        <v>1</v>
      </c>
      <c r="K66" s="6">
        <v>0</v>
      </c>
      <c r="L66" s="75">
        <v>43801</v>
      </c>
      <c r="M66" s="12" t="s">
        <v>548</v>
      </c>
      <c r="N66" s="6">
        <v>16</v>
      </c>
      <c r="AU66" s="14"/>
      <c r="AW66" s="14"/>
      <c r="AX66" s="14"/>
    </row>
    <row r="67" spans="1:50" ht="26.25">
      <c r="A67" s="29"/>
      <c r="B67" s="33" t="s">
        <v>474</v>
      </c>
      <c r="C67" s="64" t="s">
        <v>553</v>
      </c>
      <c r="D67" s="64" t="s">
        <v>554</v>
      </c>
      <c r="E67" s="64"/>
      <c r="F67" s="65">
        <v>5518406378</v>
      </c>
      <c r="G67" s="76">
        <v>70288988</v>
      </c>
      <c r="H67" s="48">
        <f t="shared" si="6"/>
        <v>62</v>
      </c>
      <c r="I67" s="67"/>
      <c r="J67" s="28">
        <v>1</v>
      </c>
      <c r="K67" s="28">
        <v>9</v>
      </c>
      <c r="L67" s="77">
        <v>43832</v>
      </c>
      <c r="M67" s="28" t="s">
        <v>558</v>
      </c>
      <c r="N67" s="28">
        <v>24</v>
      </c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</row>
    <row r="68" spans="1:50" ht="26.25">
      <c r="B68" s="7" t="s">
        <v>474</v>
      </c>
      <c r="C68" s="3" t="s">
        <v>560</v>
      </c>
      <c r="D68" s="3" t="s">
        <v>562</v>
      </c>
      <c r="E68" s="3"/>
      <c r="F68" s="18">
        <v>5527623430</v>
      </c>
      <c r="G68" s="11"/>
      <c r="H68" s="2">
        <f t="shared" si="6"/>
        <v>72</v>
      </c>
      <c r="I68" s="11"/>
      <c r="J68" s="6">
        <v>1</v>
      </c>
      <c r="K68" s="6">
        <v>1</v>
      </c>
      <c r="L68" s="75">
        <v>43801</v>
      </c>
      <c r="M68" s="6" t="s">
        <v>565</v>
      </c>
      <c r="N68" s="6">
        <v>28</v>
      </c>
      <c r="AU68" s="14"/>
      <c r="AW68" s="14"/>
      <c r="AX68" s="14"/>
    </row>
    <row r="69" spans="1:50" ht="26.25">
      <c r="B69" s="7" t="s">
        <v>474</v>
      </c>
      <c r="C69" s="3" t="s">
        <v>566</v>
      </c>
      <c r="D69" s="3" t="s">
        <v>567</v>
      </c>
      <c r="E69" s="3"/>
      <c r="F69" s="18">
        <v>5610184608</v>
      </c>
      <c r="G69" s="11"/>
      <c r="H69" s="2">
        <f t="shared" si="6"/>
        <v>34</v>
      </c>
      <c r="I69" s="11"/>
      <c r="J69" s="6">
        <v>1</v>
      </c>
      <c r="K69" s="6">
        <v>1</v>
      </c>
      <c r="L69" s="75">
        <v>43801</v>
      </c>
      <c r="M69" s="6" t="s">
        <v>569</v>
      </c>
      <c r="N69" s="6">
        <v>13</v>
      </c>
      <c r="AU69" s="14"/>
      <c r="AW69" s="14"/>
      <c r="AX69" s="14"/>
    </row>
    <row r="70" spans="1:50" ht="26.25">
      <c r="B70" s="7" t="s">
        <v>474</v>
      </c>
      <c r="C70" s="45" t="s">
        <v>572</v>
      </c>
      <c r="D70" s="3" t="s">
        <v>573</v>
      </c>
      <c r="E70" s="3" t="str">
        <f>CONCATENATE("SJv",B70,D70)</f>
        <v>SJvFMaro Antonio Herrera</v>
      </c>
      <c r="F70" s="18">
        <v>5564256423</v>
      </c>
      <c r="G70" s="5">
        <v>5516013851</v>
      </c>
      <c r="H70" s="2">
        <f t="shared" si="6"/>
        <v>49</v>
      </c>
      <c r="I70" s="11"/>
      <c r="J70" s="6">
        <v>2</v>
      </c>
      <c r="K70" s="6">
        <v>3</v>
      </c>
      <c r="L70" s="17">
        <v>43822.541666666664</v>
      </c>
      <c r="M70" s="16" t="s">
        <v>577</v>
      </c>
      <c r="N70" s="6">
        <v>19</v>
      </c>
      <c r="AU70" s="14"/>
      <c r="AW70" s="14"/>
      <c r="AX70" s="14"/>
    </row>
    <row r="71" spans="1:50" ht="18.75">
      <c r="B71" s="7" t="s">
        <v>474</v>
      </c>
      <c r="C71" s="3" t="s">
        <v>578</v>
      </c>
      <c r="D71" s="3" t="s">
        <v>579</v>
      </c>
      <c r="E71" s="3"/>
      <c r="F71" s="4">
        <v>5584747176</v>
      </c>
      <c r="G71" s="20">
        <v>5584749320</v>
      </c>
      <c r="H71" s="2">
        <f t="shared" si="6"/>
        <v>52</v>
      </c>
      <c r="I71" s="11"/>
      <c r="J71" s="6">
        <v>1</v>
      </c>
      <c r="K71" s="6">
        <v>3</v>
      </c>
      <c r="L71" s="75">
        <v>43467</v>
      </c>
      <c r="M71" s="6" t="s">
        <v>584</v>
      </c>
      <c r="N71" s="6">
        <v>20</v>
      </c>
      <c r="AU71" s="14"/>
      <c r="AW71" s="14"/>
      <c r="AX71" s="14"/>
    </row>
    <row r="72" spans="1:50" ht="26.25">
      <c r="B72" s="7" t="s">
        <v>474</v>
      </c>
      <c r="C72" s="3" t="s">
        <v>585</v>
      </c>
      <c r="D72" s="3" t="s">
        <v>586</v>
      </c>
      <c r="E72" s="3"/>
      <c r="F72" s="4">
        <v>5549199445</v>
      </c>
      <c r="G72" s="20">
        <v>5522516700</v>
      </c>
      <c r="H72" s="2">
        <f t="shared" si="6"/>
        <v>44</v>
      </c>
      <c r="I72" s="11"/>
      <c r="J72" s="6">
        <v>1</v>
      </c>
      <c r="K72" s="6">
        <v>3</v>
      </c>
      <c r="L72" s="75">
        <v>43467</v>
      </c>
      <c r="M72" s="6" t="s">
        <v>589</v>
      </c>
      <c r="N72" s="6">
        <v>17</v>
      </c>
      <c r="AU72" s="14"/>
      <c r="AW72" s="14"/>
      <c r="AX72" s="14"/>
    </row>
    <row r="73" spans="1:50" ht="18.75">
      <c r="B73" s="7" t="s">
        <v>474</v>
      </c>
      <c r="C73" s="3" t="s">
        <v>590</v>
      </c>
      <c r="D73" s="3" t="s">
        <v>591</v>
      </c>
      <c r="E73" s="3" t="str">
        <f>CONCATENATE("SJv",B73,D73)</f>
        <v xml:space="preserve">SJvFAdela Mtz </v>
      </c>
      <c r="F73" s="18">
        <v>5528912214</v>
      </c>
      <c r="G73" s="11"/>
      <c r="H73" s="2">
        <f t="shared" si="6"/>
        <v>34</v>
      </c>
      <c r="I73" s="11"/>
      <c r="J73" s="6">
        <v>2</v>
      </c>
      <c r="K73" s="6">
        <v>8</v>
      </c>
      <c r="L73" s="17">
        <v>43822.541666666664</v>
      </c>
      <c r="M73" s="16" t="s">
        <v>596</v>
      </c>
      <c r="N73" s="6">
        <v>13</v>
      </c>
      <c r="AU73" s="14"/>
      <c r="AW73" s="14"/>
      <c r="AX73" s="14"/>
    </row>
    <row r="74" spans="1:50" ht="18.75">
      <c r="B74" s="7" t="s">
        <v>474</v>
      </c>
      <c r="C74" s="3" t="s">
        <v>598</v>
      </c>
      <c r="D74" s="3" t="s">
        <v>599</v>
      </c>
      <c r="E74" s="3"/>
      <c r="F74" s="18">
        <v>5511972433</v>
      </c>
      <c r="G74" s="11"/>
      <c r="H74" s="2">
        <f t="shared" si="6"/>
        <v>54</v>
      </c>
      <c r="I74" s="11"/>
      <c r="J74" s="6">
        <v>1</v>
      </c>
      <c r="K74" s="6">
        <v>1</v>
      </c>
      <c r="L74" s="75">
        <v>43801</v>
      </c>
      <c r="M74" s="6" t="s">
        <v>565</v>
      </c>
      <c r="N74" s="6">
        <v>21</v>
      </c>
      <c r="AU74" s="14"/>
      <c r="AW74" s="14"/>
      <c r="AX74" s="14"/>
    </row>
    <row r="75" spans="1:50" ht="18.75">
      <c r="B75" s="7" t="s">
        <v>474</v>
      </c>
      <c r="C75" s="3" t="s">
        <v>602</v>
      </c>
      <c r="D75" s="3" t="s">
        <v>603</v>
      </c>
      <c r="E75" s="3" t="str">
        <f>CONCATENATE("SJv",B75,D75)</f>
        <v>SJvFSol María</v>
      </c>
      <c r="F75" s="18">
        <v>5565157822</v>
      </c>
      <c r="G75" s="11"/>
      <c r="H75" s="2">
        <f t="shared" si="6"/>
        <v>70</v>
      </c>
      <c r="I75" s="11"/>
      <c r="J75" s="6">
        <v>2</v>
      </c>
      <c r="K75" s="6">
        <v>3</v>
      </c>
      <c r="L75" s="17">
        <v>43822.541666666664</v>
      </c>
      <c r="M75" s="16" t="s">
        <v>609</v>
      </c>
      <c r="N75" s="6">
        <v>27</v>
      </c>
      <c r="AU75" s="14"/>
      <c r="AW75" s="14"/>
      <c r="AX75" s="14"/>
    </row>
    <row r="76" spans="1:50" ht="19.5">
      <c r="A76" s="6" t="s">
        <v>313</v>
      </c>
      <c r="B76" s="7" t="s">
        <v>474</v>
      </c>
      <c r="C76" s="3" t="s">
        <v>610</v>
      </c>
      <c r="D76" s="3" t="s">
        <v>611</v>
      </c>
      <c r="E76" s="3"/>
      <c r="F76" s="82">
        <v>5515287744</v>
      </c>
      <c r="G76" s="5">
        <v>58471588</v>
      </c>
      <c r="H76" s="2">
        <f t="shared" si="6"/>
        <v>57</v>
      </c>
      <c r="I76" s="20">
        <v>5520287305</v>
      </c>
      <c r="J76" s="6">
        <v>1</v>
      </c>
      <c r="K76" s="6">
        <v>8</v>
      </c>
      <c r="L76" s="75">
        <v>43832</v>
      </c>
      <c r="M76" s="6" t="s">
        <v>619</v>
      </c>
      <c r="N76" s="6">
        <v>22</v>
      </c>
      <c r="AU76" s="14"/>
      <c r="AW76" s="14"/>
      <c r="AX76" s="14"/>
    </row>
    <row r="77" spans="1:50" ht="18.75">
      <c r="B77" s="7" t="s">
        <v>474</v>
      </c>
      <c r="C77" s="3" t="s">
        <v>622</v>
      </c>
      <c r="D77" s="3" t="s">
        <v>623</v>
      </c>
      <c r="E77" s="3"/>
      <c r="F77" s="4">
        <v>5614401223</v>
      </c>
      <c r="G77" s="20">
        <v>5544671642</v>
      </c>
      <c r="H77" s="2">
        <f t="shared" si="6"/>
        <v>67</v>
      </c>
      <c r="I77" s="11"/>
      <c r="J77" s="6">
        <v>1</v>
      </c>
      <c r="K77" s="6">
        <v>3</v>
      </c>
      <c r="L77" s="75">
        <v>43467</v>
      </c>
      <c r="M77" s="6" t="s">
        <v>624</v>
      </c>
      <c r="N77" s="6">
        <v>26</v>
      </c>
      <c r="AU77" s="14"/>
      <c r="AW77" s="14"/>
      <c r="AX77" s="14"/>
    </row>
    <row r="78" spans="1:50" ht="26.25">
      <c r="B78" s="1" t="s">
        <v>474</v>
      </c>
      <c r="C78" s="3" t="s">
        <v>626</v>
      </c>
      <c r="D78" s="3" t="s">
        <v>628</v>
      </c>
      <c r="E78" s="3"/>
      <c r="F78" s="4">
        <v>5528105554</v>
      </c>
      <c r="G78" s="11"/>
      <c r="H78" s="2">
        <f t="shared" si="6"/>
        <v>44</v>
      </c>
      <c r="I78" s="11"/>
      <c r="J78" s="6" t="s">
        <v>122</v>
      </c>
      <c r="K78" s="6">
        <v>1</v>
      </c>
      <c r="L78" s="75">
        <v>43832</v>
      </c>
      <c r="M78" s="6" t="s">
        <v>632</v>
      </c>
      <c r="N78" s="6">
        <v>17</v>
      </c>
      <c r="AU78" s="14"/>
      <c r="AW78" s="14"/>
      <c r="AX78" s="14"/>
    </row>
    <row r="79" spans="1:50" ht="18.75">
      <c r="B79" s="7" t="s">
        <v>474</v>
      </c>
      <c r="C79" s="3" t="s">
        <v>636</v>
      </c>
      <c r="D79" s="3" t="s">
        <v>637</v>
      </c>
      <c r="E79" s="3"/>
      <c r="F79" s="4">
        <v>5511120309</v>
      </c>
      <c r="G79" s="20">
        <v>5561753281</v>
      </c>
      <c r="H79" s="2">
        <f t="shared" si="6"/>
        <v>41</v>
      </c>
      <c r="I79" s="5" t="s">
        <v>639</v>
      </c>
      <c r="J79" s="6">
        <v>2</v>
      </c>
      <c r="K79" s="6">
        <v>0</v>
      </c>
      <c r="L79" s="75">
        <v>43822</v>
      </c>
      <c r="M79" s="16" t="s">
        <v>641</v>
      </c>
      <c r="N79" s="6">
        <v>16</v>
      </c>
      <c r="AU79" s="14"/>
      <c r="AW79" s="14"/>
      <c r="AX79" s="14"/>
    </row>
    <row r="80" spans="1:50" ht="26.25">
      <c r="B80" s="79" t="s">
        <v>474</v>
      </c>
      <c r="C80" s="83" t="s">
        <v>644</v>
      </c>
      <c r="D80" s="83" t="s">
        <v>646</v>
      </c>
      <c r="E80" s="83"/>
      <c r="F80" s="84">
        <v>5568790662</v>
      </c>
      <c r="G80" s="85"/>
      <c r="H80" s="2">
        <f t="shared" si="6"/>
        <v>52</v>
      </c>
      <c r="I80" s="85"/>
      <c r="J80" s="81">
        <v>1</v>
      </c>
      <c r="K80" s="6">
        <v>0</v>
      </c>
      <c r="L80" s="75">
        <v>43467</v>
      </c>
      <c r="M80" s="6" t="s">
        <v>653</v>
      </c>
      <c r="N80" s="81">
        <v>20</v>
      </c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86"/>
      <c r="AV80" s="78"/>
      <c r="AW80" s="86"/>
      <c r="AX80" s="86"/>
    </row>
    <row r="81" spans="1:50" ht="33.75" customHeight="1">
      <c r="A81" s="6" t="s">
        <v>661</v>
      </c>
      <c r="B81" s="1" t="s">
        <v>56</v>
      </c>
      <c r="C81" s="3" t="s">
        <v>665</v>
      </c>
      <c r="D81" s="3" t="s">
        <v>666</v>
      </c>
      <c r="E81" s="3"/>
      <c r="F81" s="18">
        <v>5525378200</v>
      </c>
      <c r="G81" s="5">
        <v>5536326830</v>
      </c>
      <c r="H81" s="2">
        <f t="shared" si="6"/>
        <v>36</v>
      </c>
      <c r="I81" s="5">
        <v>5525154907</v>
      </c>
      <c r="J81" s="6">
        <v>1</v>
      </c>
      <c r="K81" s="6">
        <v>0</v>
      </c>
      <c r="L81" s="15">
        <v>43796</v>
      </c>
      <c r="M81" s="12" t="s">
        <v>670</v>
      </c>
      <c r="N81" s="6">
        <v>14</v>
      </c>
      <c r="AU81" s="14"/>
      <c r="AW81" s="14"/>
      <c r="AX81" s="14"/>
    </row>
    <row r="82" spans="1:50" ht="26.25">
      <c r="B82" s="1" t="s">
        <v>56</v>
      </c>
      <c r="C82" s="3" t="s">
        <v>673</v>
      </c>
      <c r="D82" s="3" t="s">
        <v>674</v>
      </c>
      <c r="E82" s="3"/>
      <c r="F82" s="87">
        <v>5564229785</v>
      </c>
      <c r="G82" s="11"/>
      <c r="H82" s="2">
        <f t="shared" si="6"/>
        <v>62</v>
      </c>
      <c r="I82" s="11"/>
      <c r="J82" s="6" t="s">
        <v>122</v>
      </c>
      <c r="K82" s="6">
        <v>0</v>
      </c>
      <c r="L82" s="6">
        <v>1</v>
      </c>
      <c r="M82" s="12" t="s">
        <v>681</v>
      </c>
      <c r="N82" s="6">
        <v>24</v>
      </c>
      <c r="AU82" s="14"/>
      <c r="AW82" s="14"/>
      <c r="AX82" s="14"/>
    </row>
    <row r="83" spans="1:50" ht="26.25">
      <c r="B83" s="1" t="s">
        <v>56</v>
      </c>
      <c r="C83" s="3" t="s">
        <v>682</v>
      </c>
      <c r="D83" s="3" t="s">
        <v>683</v>
      </c>
      <c r="E83" s="3"/>
      <c r="F83" s="4" t="s">
        <v>684</v>
      </c>
      <c r="G83" s="11"/>
      <c r="H83" s="2">
        <f t="shared" si="6"/>
        <v>57</v>
      </c>
      <c r="I83" s="11"/>
      <c r="J83" s="6" t="s">
        <v>122</v>
      </c>
      <c r="K83" s="6">
        <v>0</v>
      </c>
      <c r="L83" s="6">
        <v>1</v>
      </c>
      <c r="M83" s="12" t="s">
        <v>685</v>
      </c>
      <c r="N83" s="6">
        <v>22</v>
      </c>
      <c r="AU83" s="14"/>
      <c r="AW83" s="14"/>
      <c r="AX83" s="14"/>
    </row>
    <row r="84" spans="1:50" ht="26.25">
      <c r="B84" s="1" t="s">
        <v>56</v>
      </c>
      <c r="C84" s="3" t="s">
        <v>687</v>
      </c>
      <c r="D84" s="3" t="s">
        <v>688</v>
      </c>
      <c r="E84" s="3"/>
      <c r="F84" s="4">
        <v>5540247471</v>
      </c>
      <c r="G84" s="5">
        <v>58484656</v>
      </c>
      <c r="H84" s="2">
        <f t="shared" si="6"/>
        <v>52</v>
      </c>
      <c r="I84" s="5">
        <v>5512648274</v>
      </c>
      <c r="J84" s="6">
        <v>0</v>
      </c>
      <c r="K84" s="6">
        <v>0</v>
      </c>
      <c r="L84" s="89">
        <v>43809.583333333336</v>
      </c>
      <c r="M84" s="6" t="s">
        <v>694</v>
      </c>
      <c r="N84" s="6">
        <v>20</v>
      </c>
      <c r="AU84" s="14"/>
      <c r="AW84" s="14"/>
      <c r="AX84" s="14"/>
    </row>
    <row r="85" spans="1:50" ht="26.25">
      <c r="B85" s="1" t="s">
        <v>56</v>
      </c>
      <c r="C85" s="3" t="s">
        <v>695</v>
      </c>
      <c r="D85" s="3" t="s">
        <v>696</v>
      </c>
      <c r="E85" s="3" t="str">
        <f>CONCATENATE("SJv",B85,D85)</f>
        <v>SJvAMargarita Ponce Ramirez</v>
      </c>
      <c r="F85" s="18">
        <v>5574709036</v>
      </c>
      <c r="G85" s="5">
        <v>25497327</v>
      </c>
      <c r="H85" s="2">
        <f t="shared" si="6"/>
        <v>39</v>
      </c>
      <c r="I85" s="11"/>
      <c r="J85" s="6">
        <v>3</v>
      </c>
      <c r="K85" s="6">
        <v>2</v>
      </c>
      <c r="L85" s="75">
        <v>43840</v>
      </c>
      <c r="M85" s="16" t="s">
        <v>701</v>
      </c>
      <c r="N85" s="6">
        <v>15</v>
      </c>
      <c r="AU85" s="14"/>
      <c r="AW85" s="14"/>
      <c r="AX85" s="14"/>
    </row>
    <row r="86" spans="1:50" ht="26.25">
      <c r="B86" s="1" t="s">
        <v>56</v>
      </c>
      <c r="C86" s="3" t="s">
        <v>704</v>
      </c>
      <c r="D86" s="3" t="s">
        <v>705</v>
      </c>
      <c r="E86" s="3"/>
      <c r="F86" s="18">
        <v>5587465391</v>
      </c>
      <c r="G86" s="5">
        <v>72599170</v>
      </c>
      <c r="H86" s="2">
        <f t="shared" si="6"/>
        <v>62</v>
      </c>
      <c r="I86" s="5">
        <v>5578947086</v>
      </c>
      <c r="J86" s="6">
        <v>1</v>
      </c>
      <c r="K86" s="6">
        <v>0</v>
      </c>
      <c r="L86" s="75">
        <v>43860</v>
      </c>
      <c r="M86" s="6" t="s">
        <v>706</v>
      </c>
      <c r="N86" s="6">
        <v>24</v>
      </c>
      <c r="AU86" s="14"/>
      <c r="AW86" s="14"/>
      <c r="AX86" s="14"/>
    </row>
    <row r="87" spans="1:50" ht="26.25">
      <c r="B87" s="1" t="s">
        <v>56</v>
      </c>
      <c r="C87" s="3" t="s">
        <v>707</v>
      </c>
      <c r="D87" s="3" t="s">
        <v>708</v>
      </c>
      <c r="E87" s="3"/>
      <c r="F87" s="18">
        <v>5567425247</v>
      </c>
      <c r="G87" s="5">
        <v>5617058613</v>
      </c>
      <c r="H87" s="2">
        <f t="shared" si="6"/>
        <v>44</v>
      </c>
      <c r="I87" s="11"/>
      <c r="J87" s="6">
        <v>2</v>
      </c>
      <c r="K87" s="6">
        <v>0</v>
      </c>
      <c r="L87" s="75">
        <v>43801</v>
      </c>
      <c r="M87" s="16" t="s">
        <v>709</v>
      </c>
      <c r="N87" s="6">
        <v>17</v>
      </c>
      <c r="AU87" s="14"/>
      <c r="AW87" s="14"/>
      <c r="AX87" s="14"/>
    </row>
    <row r="88" spans="1:50" ht="39">
      <c r="B88" s="1" t="s">
        <v>56</v>
      </c>
      <c r="C88" s="3" t="s">
        <v>710</v>
      </c>
      <c r="D88" s="3" t="s">
        <v>711</v>
      </c>
      <c r="E88" s="3"/>
      <c r="F88" s="4">
        <v>5517405192</v>
      </c>
      <c r="G88" s="20">
        <v>5519015083</v>
      </c>
      <c r="H88" s="90">
        <f t="shared" si="6"/>
        <v>49</v>
      </c>
      <c r="I88" s="5">
        <v>58487191</v>
      </c>
      <c r="J88" s="23">
        <v>5519015083</v>
      </c>
      <c r="K88" s="6">
        <v>3</v>
      </c>
      <c r="L88" s="75">
        <v>43839</v>
      </c>
      <c r="M88" s="23" t="s">
        <v>719</v>
      </c>
      <c r="N88" s="23">
        <v>19</v>
      </c>
      <c r="AU88" s="14"/>
      <c r="AW88" s="14"/>
      <c r="AX88" s="14"/>
    </row>
    <row r="89" spans="1:50" ht="26.25">
      <c r="A89" s="6" t="s">
        <v>146</v>
      </c>
      <c r="B89" s="1" t="s">
        <v>56</v>
      </c>
      <c r="C89" s="3" t="s">
        <v>721</v>
      </c>
      <c r="D89" s="3" t="s">
        <v>722</v>
      </c>
      <c r="E89" s="3" t="str">
        <f>CONCATENATE("SJv",B89,D89)</f>
        <v>SJvAYesenia Tovar Hernandez</v>
      </c>
      <c r="F89" s="43">
        <v>5575165811</v>
      </c>
      <c r="G89" s="20">
        <v>5610450627</v>
      </c>
      <c r="H89" s="2">
        <f t="shared" si="6"/>
        <v>59</v>
      </c>
      <c r="I89" s="11"/>
      <c r="J89" s="6">
        <v>1</v>
      </c>
      <c r="K89" s="6">
        <v>3</v>
      </c>
      <c r="L89" s="91">
        <v>43840</v>
      </c>
      <c r="M89" s="16" t="s">
        <v>731</v>
      </c>
      <c r="N89" s="6">
        <v>23</v>
      </c>
      <c r="AU89" s="14"/>
      <c r="AW89" s="14"/>
      <c r="AX89" s="14"/>
    </row>
    <row r="90" spans="1:50" ht="26.25">
      <c r="B90" s="1" t="s">
        <v>56</v>
      </c>
      <c r="C90" s="3" t="s">
        <v>733</v>
      </c>
      <c r="D90" s="3" t="s">
        <v>734</v>
      </c>
      <c r="E90" s="3"/>
      <c r="F90" s="10"/>
      <c r="G90" s="11"/>
      <c r="H90" s="2">
        <f t="shared" si="6"/>
        <v>57</v>
      </c>
      <c r="I90" s="5">
        <v>25948398</v>
      </c>
      <c r="J90" s="6">
        <v>0</v>
      </c>
      <c r="K90" s="6">
        <v>1</v>
      </c>
      <c r="L90" s="89">
        <v>43809.583333333336</v>
      </c>
      <c r="M90" s="6" t="s">
        <v>344</v>
      </c>
      <c r="N90" s="6">
        <v>22</v>
      </c>
      <c r="AU90" s="14"/>
      <c r="AW90" s="14"/>
      <c r="AX90" s="14"/>
    </row>
    <row r="91" spans="1:50" ht="26.25">
      <c r="B91" s="1" t="s">
        <v>56</v>
      </c>
      <c r="C91" s="3" t="s">
        <v>735</v>
      </c>
      <c r="D91" s="3" t="s">
        <v>737</v>
      </c>
      <c r="E91" s="3"/>
      <c r="F91" s="18">
        <v>5563228190</v>
      </c>
      <c r="G91" s="11"/>
      <c r="H91" s="2">
        <f t="shared" si="6"/>
        <v>75</v>
      </c>
      <c r="I91" s="5">
        <v>63735830</v>
      </c>
      <c r="J91" s="6">
        <v>1</v>
      </c>
      <c r="K91" s="6">
        <v>0</v>
      </c>
      <c r="L91" s="89">
        <v>43809.583333333336</v>
      </c>
      <c r="M91" s="6" t="s">
        <v>67</v>
      </c>
      <c r="N91" s="6">
        <v>29</v>
      </c>
      <c r="AU91" s="14"/>
      <c r="AW91" s="14"/>
      <c r="AX91" s="14"/>
    </row>
    <row r="92" spans="1:50" ht="26.25">
      <c r="B92" s="1" t="s">
        <v>56</v>
      </c>
      <c r="C92" s="3" t="s">
        <v>743</v>
      </c>
      <c r="D92" s="3" t="s">
        <v>744</v>
      </c>
      <c r="E92" s="3"/>
      <c r="F92" s="18">
        <v>5569713091</v>
      </c>
      <c r="G92" s="5">
        <v>5560619378</v>
      </c>
      <c r="H92" s="2">
        <f t="shared" si="6"/>
        <v>49</v>
      </c>
      <c r="I92" s="11"/>
      <c r="J92" s="6">
        <v>1</v>
      </c>
      <c r="K92" s="6">
        <v>0</v>
      </c>
      <c r="L92" s="15">
        <v>43796</v>
      </c>
      <c r="M92" s="12" t="s">
        <v>745</v>
      </c>
      <c r="N92" s="6">
        <v>19</v>
      </c>
      <c r="AU92" s="14"/>
      <c r="AW92" s="14"/>
      <c r="AX92" s="14"/>
    </row>
    <row r="93" spans="1:50" ht="39">
      <c r="B93" s="1" t="s">
        <v>56</v>
      </c>
      <c r="C93" s="3" t="s">
        <v>746</v>
      </c>
      <c r="D93" s="3" t="s">
        <v>747</v>
      </c>
      <c r="E93" s="3"/>
      <c r="F93" s="4" t="s">
        <v>126</v>
      </c>
      <c r="G93" s="11"/>
      <c r="H93" s="2">
        <f t="shared" si="6"/>
        <v>67</v>
      </c>
      <c r="I93" s="11"/>
      <c r="J93" s="6" t="s">
        <v>122</v>
      </c>
      <c r="K93" s="6">
        <v>0</v>
      </c>
      <c r="L93" s="6">
        <v>1</v>
      </c>
      <c r="M93" s="6" t="s">
        <v>750</v>
      </c>
      <c r="N93" s="6">
        <v>26</v>
      </c>
      <c r="AU93" s="14"/>
      <c r="AW93" s="14"/>
      <c r="AX93" s="14"/>
    </row>
    <row r="94" spans="1:50" ht="26.25">
      <c r="B94" s="1" t="s">
        <v>56</v>
      </c>
      <c r="C94" s="3" t="s">
        <v>753</v>
      </c>
      <c r="D94" s="3" t="s">
        <v>754</v>
      </c>
      <c r="E94" s="3"/>
      <c r="F94" s="18">
        <v>5545747695</v>
      </c>
      <c r="G94" s="11"/>
      <c r="H94" s="2">
        <f t="shared" si="6"/>
        <v>41</v>
      </c>
      <c r="I94" s="11"/>
      <c r="J94" s="6">
        <v>1</v>
      </c>
      <c r="K94" s="6">
        <v>0</v>
      </c>
      <c r="L94" s="89">
        <v>43809.583333333336</v>
      </c>
      <c r="M94" s="6" t="s">
        <v>757</v>
      </c>
      <c r="N94" s="6">
        <v>16</v>
      </c>
      <c r="AU94" s="14"/>
      <c r="AW94" s="14"/>
      <c r="AX94" s="14"/>
    </row>
    <row r="95" spans="1:50" ht="26.25">
      <c r="B95" s="1" t="s">
        <v>56</v>
      </c>
      <c r="C95" s="3" t="s">
        <v>758</v>
      </c>
      <c r="D95" s="3" t="s">
        <v>759</v>
      </c>
      <c r="E95" s="3"/>
      <c r="F95" s="4">
        <v>5565944466</v>
      </c>
      <c r="G95" s="20">
        <v>5610900445</v>
      </c>
      <c r="H95" s="2">
        <f t="shared" si="6"/>
        <v>67</v>
      </c>
      <c r="I95" s="11"/>
      <c r="J95" s="6">
        <v>1</v>
      </c>
      <c r="K95" s="6">
        <v>1</v>
      </c>
      <c r="L95" s="89">
        <v>43801.583333333336</v>
      </c>
      <c r="M95" s="6" t="s">
        <v>760</v>
      </c>
      <c r="N95" s="6">
        <v>26</v>
      </c>
      <c r="AU95" s="14"/>
      <c r="AW95" s="14"/>
      <c r="AX95" s="14"/>
    </row>
    <row r="96" spans="1:50" ht="26.25">
      <c r="B96" s="1" t="s">
        <v>56</v>
      </c>
      <c r="C96" s="3" t="s">
        <v>763</v>
      </c>
      <c r="D96" s="3" t="s">
        <v>764</v>
      </c>
      <c r="E96" s="3"/>
      <c r="F96" s="4">
        <v>5617027693</v>
      </c>
      <c r="G96" s="20">
        <v>5512657486</v>
      </c>
      <c r="H96" s="2">
        <f t="shared" si="6"/>
        <v>52</v>
      </c>
      <c r="I96" s="11"/>
      <c r="J96" s="6">
        <v>1</v>
      </c>
      <c r="K96" s="6">
        <v>7</v>
      </c>
      <c r="L96" s="89">
        <v>43809.583333333336</v>
      </c>
      <c r="M96" s="16" t="s">
        <v>767</v>
      </c>
      <c r="N96" s="6">
        <v>20</v>
      </c>
      <c r="AU96" s="14"/>
      <c r="AW96" s="14"/>
      <c r="AX96" s="14"/>
    </row>
    <row r="97" spans="1:50" ht="27">
      <c r="A97" s="6" t="s">
        <v>313</v>
      </c>
      <c r="B97" s="1" t="s">
        <v>56</v>
      </c>
      <c r="C97" s="3" t="s">
        <v>769</v>
      </c>
      <c r="D97" s="3" t="s">
        <v>770</v>
      </c>
      <c r="E97" s="3"/>
      <c r="F97" s="82">
        <v>5541298975</v>
      </c>
      <c r="G97" s="20">
        <v>5560634152</v>
      </c>
      <c r="H97" s="2">
        <f t="shared" si="6"/>
        <v>80</v>
      </c>
      <c r="I97" s="11"/>
      <c r="J97" s="6">
        <v>1</v>
      </c>
      <c r="K97" s="6">
        <v>1</v>
      </c>
      <c r="L97" s="89">
        <v>43809.583333333336</v>
      </c>
      <c r="M97" s="6" t="s">
        <v>773</v>
      </c>
      <c r="N97" s="6">
        <v>31</v>
      </c>
      <c r="AU97" s="14"/>
      <c r="AW97" s="14"/>
      <c r="AX97" s="14"/>
    </row>
    <row r="98" spans="1:50" ht="51.75">
      <c r="B98" s="1" t="s">
        <v>56</v>
      </c>
      <c r="C98" s="3" t="s">
        <v>777</v>
      </c>
      <c r="D98" s="3" t="s">
        <v>778</v>
      </c>
      <c r="E98" s="3" t="str">
        <f>CONCATENATE("SJv",B98,D98)</f>
        <v>SJvAAna Laura, Gil Hernandez, Samanta Abigail Martinez Gil</v>
      </c>
      <c r="F98" s="4">
        <v>5580172340</v>
      </c>
      <c r="G98" s="20">
        <v>5580172760</v>
      </c>
      <c r="H98" s="2">
        <f t="shared" si="6"/>
        <v>88</v>
      </c>
      <c r="I98" s="11"/>
      <c r="J98" s="6">
        <v>1</v>
      </c>
      <c r="K98" s="6">
        <v>7</v>
      </c>
      <c r="L98" s="15">
        <v>43860</v>
      </c>
      <c r="M98" s="16" t="s">
        <v>781</v>
      </c>
      <c r="N98" s="6">
        <v>34</v>
      </c>
      <c r="AU98" s="14"/>
      <c r="AW98" s="14"/>
      <c r="AX98" s="14"/>
    </row>
    <row r="99" spans="1:50" ht="18.75">
      <c r="B99" s="1" t="s">
        <v>56</v>
      </c>
      <c r="C99" s="3" t="s">
        <v>782</v>
      </c>
      <c r="D99" s="80"/>
      <c r="E99" s="80"/>
      <c r="F99" s="4">
        <v>5544890210</v>
      </c>
      <c r="G99" s="5">
        <v>5585211053</v>
      </c>
      <c r="H99" s="2">
        <f t="shared" si="6"/>
        <v>44</v>
      </c>
      <c r="I99" s="5">
        <v>5514462629</v>
      </c>
      <c r="J99" s="6"/>
      <c r="K99" s="6">
        <v>1</v>
      </c>
      <c r="L99" s="89">
        <v>43809.583333333336</v>
      </c>
      <c r="M99" s="6" t="s">
        <v>786</v>
      </c>
      <c r="N99" s="6">
        <v>17</v>
      </c>
      <c r="AU99" s="14"/>
      <c r="AW99" s="14"/>
      <c r="AX99" s="14"/>
    </row>
    <row r="100" spans="1:50" ht="27">
      <c r="B100" s="1" t="s">
        <v>56</v>
      </c>
      <c r="C100" s="3" t="s">
        <v>789</v>
      </c>
      <c r="D100" s="3" t="s">
        <v>790</v>
      </c>
      <c r="E100" s="3"/>
      <c r="F100" s="4">
        <v>5564397765</v>
      </c>
      <c r="G100" s="20">
        <v>5564397765</v>
      </c>
      <c r="H100" s="2">
        <f t="shared" si="6"/>
        <v>52</v>
      </c>
      <c r="I100" s="92">
        <v>68346937</v>
      </c>
      <c r="J100" s="6">
        <v>1</v>
      </c>
      <c r="K100" s="6">
        <v>1</v>
      </c>
      <c r="L100" s="89">
        <v>43809.583333333336</v>
      </c>
      <c r="M100" s="6" t="s">
        <v>793</v>
      </c>
      <c r="N100" s="6">
        <v>20</v>
      </c>
      <c r="AU100" s="14"/>
      <c r="AW100" s="14"/>
      <c r="AX100" s="14"/>
    </row>
    <row r="101" spans="1:50" ht="64.5">
      <c r="B101" s="1" t="s">
        <v>56</v>
      </c>
      <c r="C101" s="3" t="s">
        <v>796</v>
      </c>
      <c r="D101" s="3" t="s">
        <v>798</v>
      </c>
      <c r="E101" s="3" t="str">
        <f>CONCATENATE("SJv",B101,D101)</f>
        <v>SJvAEnrique Medina, Madeina Gutierrez Elias Sebastina, Said Medina es el hermano</v>
      </c>
      <c r="F101" s="4">
        <v>5510049754</v>
      </c>
      <c r="G101" s="20">
        <v>5510030991</v>
      </c>
      <c r="H101" s="2">
        <f t="shared" si="6"/>
        <v>62</v>
      </c>
      <c r="I101" s="11"/>
      <c r="J101" s="6">
        <v>2</v>
      </c>
      <c r="K101" s="6">
        <v>3</v>
      </c>
      <c r="L101" s="15">
        <v>43860</v>
      </c>
      <c r="M101" s="16" t="s">
        <v>246</v>
      </c>
      <c r="N101" s="6">
        <v>24</v>
      </c>
      <c r="AU101" s="14"/>
      <c r="AW101" s="14"/>
      <c r="AX101" s="14"/>
    </row>
    <row r="102" spans="1:50" ht="18.75">
      <c r="B102" s="93" t="s">
        <v>56</v>
      </c>
      <c r="C102" s="83" t="s">
        <v>808</v>
      </c>
      <c r="D102" s="83" t="s">
        <v>809</v>
      </c>
      <c r="E102" s="83"/>
      <c r="F102" s="94">
        <v>5574402434</v>
      </c>
      <c r="G102" s="95">
        <v>5540062749</v>
      </c>
      <c r="H102" s="2">
        <f t="shared" si="6"/>
        <v>52</v>
      </c>
      <c r="I102" s="85"/>
      <c r="J102" s="81">
        <v>2</v>
      </c>
      <c r="K102" s="81">
        <v>0</v>
      </c>
      <c r="L102" s="15">
        <v>43796</v>
      </c>
      <c r="M102" s="96" t="s">
        <v>814</v>
      </c>
      <c r="N102" s="81">
        <v>20</v>
      </c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86"/>
      <c r="AV102" s="78"/>
      <c r="AW102" s="86"/>
      <c r="AX102" s="86"/>
    </row>
    <row r="103" spans="1:50" ht="26.25">
      <c r="B103" s="1" t="s">
        <v>316</v>
      </c>
      <c r="C103" s="3" t="s">
        <v>822</v>
      </c>
      <c r="D103" s="3" t="s">
        <v>823</v>
      </c>
      <c r="E103" s="3" t="str">
        <f>CONCATENATE("SJv",B103,D103)</f>
        <v>SJvBJuan Manuel Sosa Aguilar</v>
      </c>
      <c r="F103" s="43">
        <v>5561594343</v>
      </c>
      <c r="G103" s="11"/>
      <c r="H103" s="2">
        <f t="shared" si="6"/>
        <v>36</v>
      </c>
      <c r="I103" s="11"/>
      <c r="J103" s="6">
        <v>2</v>
      </c>
      <c r="K103" s="6">
        <v>3</v>
      </c>
      <c r="L103" s="24">
        <v>43840</v>
      </c>
      <c r="M103" s="97" t="s">
        <v>829</v>
      </c>
      <c r="N103" s="6">
        <v>14</v>
      </c>
      <c r="AU103" s="14"/>
      <c r="AW103" s="14"/>
      <c r="AX103" s="14"/>
    </row>
    <row r="104" spans="1:50" ht="26.25">
      <c r="B104" s="1" t="s">
        <v>316</v>
      </c>
      <c r="C104" s="3" t="s">
        <v>832</v>
      </c>
      <c r="D104" s="3" t="s">
        <v>833</v>
      </c>
      <c r="E104" s="3"/>
      <c r="F104" s="98">
        <v>5537482797</v>
      </c>
      <c r="G104" s="5" t="s">
        <v>836</v>
      </c>
      <c r="H104" s="2">
        <f t="shared" si="6"/>
        <v>47</v>
      </c>
      <c r="I104" s="11"/>
      <c r="J104" s="6">
        <v>0</v>
      </c>
      <c r="K104" s="6">
        <v>3</v>
      </c>
      <c r="L104" s="24">
        <v>43839</v>
      </c>
      <c r="M104" s="16" t="s">
        <v>839</v>
      </c>
      <c r="N104" s="6">
        <v>18</v>
      </c>
      <c r="AU104" s="14"/>
      <c r="AW104" s="14"/>
      <c r="AX104" s="14"/>
    </row>
    <row r="105" spans="1:50" ht="18.75">
      <c r="B105" s="1" t="s">
        <v>316</v>
      </c>
      <c r="C105" s="3" t="s">
        <v>840</v>
      </c>
      <c r="D105" s="3" t="s">
        <v>841</v>
      </c>
      <c r="E105" s="3"/>
      <c r="F105" s="98" t="s">
        <v>842</v>
      </c>
      <c r="G105" s="5">
        <v>5574005204</v>
      </c>
      <c r="H105" s="2">
        <f t="shared" si="6"/>
        <v>36</v>
      </c>
      <c r="I105" s="5">
        <v>5516442463</v>
      </c>
      <c r="J105" s="6">
        <v>0</v>
      </c>
      <c r="K105" s="6">
        <v>2</v>
      </c>
      <c r="M105" s="16" t="s">
        <v>843</v>
      </c>
      <c r="N105" s="6">
        <v>14</v>
      </c>
      <c r="AU105" s="14"/>
      <c r="AW105" s="14"/>
      <c r="AX105" s="14"/>
    </row>
    <row r="106" spans="1:50" ht="26.25">
      <c r="B106" s="1" t="s">
        <v>316</v>
      </c>
      <c r="C106" s="3" t="s">
        <v>844</v>
      </c>
      <c r="D106" s="3" t="s">
        <v>845</v>
      </c>
      <c r="E106" s="3"/>
      <c r="F106" s="43">
        <v>5546607719</v>
      </c>
      <c r="G106" s="11"/>
      <c r="H106" s="2">
        <f t="shared" si="6"/>
        <v>49</v>
      </c>
      <c r="I106" s="11"/>
      <c r="J106" s="6">
        <v>1</v>
      </c>
      <c r="K106" s="6">
        <v>1</v>
      </c>
      <c r="L106" s="89">
        <v>43809.583333333336</v>
      </c>
      <c r="M106" s="41" t="s">
        <v>848</v>
      </c>
      <c r="N106" s="6">
        <v>19</v>
      </c>
      <c r="AU106" s="14"/>
      <c r="AW106" s="14"/>
      <c r="AX106" s="14"/>
    </row>
    <row r="107" spans="1:50" ht="26.25">
      <c r="B107" s="1" t="s">
        <v>316</v>
      </c>
      <c r="C107" s="3" t="s">
        <v>851</v>
      </c>
      <c r="D107" s="3" t="s">
        <v>852</v>
      </c>
      <c r="E107" s="3" t="str">
        <f>CONCATENATE("SJv",B107,D107)</f>
        <v>SJvBKarla Marcela Cruz Gaona</v>
      </c>
      <c r="F107" s="99">
        <v>5547689992</v>
      </c>
      <c r="G107" s="20">
        <v>5533834728</v>
      </c>
      <c r="H107" s="2">
        <f t="shared" si="6"/>
        <v>44</v>
      </c>
      <c r="I107" s="20">
        <v>5516442463</v>
      </c>
      <c r="J107" s="6">
        <v>5530386613</v>
      </c>
      <c r="K107" s="6">
        <v>8</v>
      </c>
      <c r="L107" s="91">
        <v>43822</v>
      </c>
      <c r="M107" s="16" t="s">
        <v>860</v>
      </c>
      <c r="N107" s="6">
        <v>17</v>
      </c>
      <c r="O107" s="59"/>
      <c r="P107" s="6">
        <v>215</v>
      </c>
      <c r="Q107" s="6">
        <v>5</v>
      </c>
      <c r="R107" s="6" t="s">
        <v>861</v>
      </c>
      <c r="S107" s="6" t="s">
        <v>862</v>
      </c>
      <c r="T107" s="6" t="s">
        <v>863</v>
      </c>
      <c r="U107" s="6" t="s">
        <v>864</v>
      </c>
      <c r="V107" s="6" t="s">
        <v>865</v>
      </c>
      <c r="W107" s="6" t="s">
        <v>863</v>
      </c>
      <c r="X107" s="6" t="s">
        <v>863</v>
      </c>
      <c r="Y107" s="6" t="s">
        <v>866</v>
      </c>
      <c r="Z107" s="6" t="s">
        <v>867</v>
      </c>
      <c r="AA107" s="6" t="s">
        <v>868</v>
      </c>
      <c r="AB107" s="6" t="s">
        <v>869</v>
      </c>
      <c r="AC107" s="6" t="s">
        <v>870</v>
      </c>
      <c r="AD107" s="6" t="s">
        <v>871</v>
      </c>
      <c r="AE107" s="6" t="s">
        <v>872</v>
      </c>
      <c r="AF107" s="6" t="s">
        <v>684</v>
      </c>
      <c r="AG107" s="6" t="s">
        <v>863</v>
      </c>
      <c r="AH107" s="6" t="s">
        <v>876</v>
      </c>
      <c r="AI107" s="6">
        <v>3</v>
      </c>
      <c r="AJ107" s="6">
        <v>2</v>
      </c>
      <c r="AK107" s="6">
        <v>3</v>
      </c>
      <c r="AL107" s="6" t="s">
        <v>879</v>
      </c>
      <c r="AM107" s="6">
        <v>1</v>
      </c>
      <c r="AN107" s="6" t="s">
        <v>881</v>
      </c>
      <c r="AO107" s="6" t="s">
        <v>882</v>
      </c>
      <c r="AP107" s="6" t="s">
        <v>883</v>
      </c>
      <c r="AQ107" s="6" t="s">
        <v>884</v>
      </c>
      <c r="AR107" s="6" t="s">
        <v>852</v>
      </c>
      <c r="AS107" s="6" t="s">
        <v>684</v>
      </c>
      <c r="AT107" s="6">
        <v>70321210</v>
      </c>
      <c r="AU107" s="14"/>
      <c r="AW107" s="14"/>
      <c r="AX107" s="14"/>
    </row>
    <row r="108" spans="1:50" ht="26.25">
      <c r="A108" s="6" t="s">
        <v>146</v>
      </c>
      <c r="B108" s="1" t="s">
        <v>316</v>
      </c>
      <c r="C108" s="3" t="s">
        <v>885</v>
      </c>
      <c r="D108" s="3" t="s">
        <v>886</v>
      </c>
      <c r="E108" s="3"/>
      <c r="F108" s="43">
        <v>5549542418</v>
      </c>
      <c r="G108" s="11"/>
      <c r="H108" s="2">
        <f t="shared" si="6"/>
        <v>21</v>
      </c>
      <c r="I108" s="11"/>
      <c r="J108" s="6">
        <v>1</v>
      </c>
      <c r="K108" s="6">
        <v>0</v>
      </c>
      <c r="L108" s="89">
        <v>43832.583333333336</v>
      </c>
      <c r="M108" s="41" t="s">
        <v>887</v>
      </c>
      <c r="N108" s="6">
        <v>8</v>
      </c>
      <c r="O108" s="6">
        <v>5</v>
      </c>
      <c r="P108" s="6">
        <v>4</v>
      </c>
      <c r="Q108" s="6">
        <v>4</v>
      </c>
      <c r="R108" s="6" t="s">
        <v>890</v>
      </c>
      <c r="S108" s="6" t="s">
        <v>862</v>
      </c>
      <c r="T108" s="6" t="s">
        <v>881</v>
      </c>
      <c r="U108" s="6" t="s">
        <v>881</v>
      </c>
      <c r="V108" s="6" t="s">
        <v>893</v>
      </c>
      <c r="W108" s="6" t="s">
        <v>863</v>
      </c>
      <c r="X108" s="6" t="s">
        <v>881</v>
      </c>
      <c r="Y108" s="6" t="s">
        <v>866</v>
      </c>
      <c r="Z108" s="6" t="s">
        <v>894</v>
      </c>
      <c r="AA108" s="6" t="s">
        <v>895</v>
      </c>
      <c r="AB108" s="6" t="s">
        <v>896</v>
      </c>
      <c r="AC108" s="6" t="s">
        <v>897</v>
      </c>
      <c r="AD108" s="6" t="s">
        <v>684</v>
      </c>
      <c r="AE108" s="6" t="s">
        <v>684</v>
      </c>
      <c r="AF108" s="6" t="s">
        <v>684</v>
      </c>
      <c r="AG108" s="6" t="s">
        <v>863</v>
      </c>
      <c r="AH108" s="6" t="s">
        <v>899</v>
      </c>
      <c r="AI108" s="6" t="s">
        <v>684</v>
      </c>
      <c r="AJ108" s="6" t="s">
        <v>684</v>
      </c>
      <c r="AK108" s="6" t="s">
        <v>684</v>
      </c>
      <c r="AL108" s="6" t="s">
        <v>900</v>
      </c>
      <c r="AM108" s="6" t="s">
        <v>684</v>
      </c>
      <c r="AN108" s="6" t="s">
        <v>881</v>
      </c>
      <c r="AO108" s="6" t="s">
        <v>684</v>
      </c>
      <c r="AP108" s="6" t="s">
        <v>684</v>
      </c>
      <c r="AQ108" s="6" t="s">
        <v>684</v>
      </c>
      <c r="AR108" s="6" t="s">
        <v>901</v>
      </c>
      <c r="AS108" s="6">
        <v>5549542418</v>
      </c>
      <c r="AU108" s="14"/>
      <c r="AW108" s="14"/>
      <c r="AX108" s="14"/>
    </row>
    <row r="109" spans="1:50" ht="39.75">
      <c r="B109" s="1" t="s">
        <v>316</v>
      </c>
      <c r="C109" s="3" t="s">
        <v>904</v>
      </c>
      <c r="D109" s="3" t="s">
        <v>905</v>
      </c>
      <c r="E109" s="3"/>
      <c r="F109" s="18">
        <v>5517053446</v>
      </c>
      <c r="G109" s="100">
        <v>5572748008</v>
      </c>
      <c r="H109" s="2">
        <f t="shared" si="6"/>
        <v>26</v>
      </c>
      <c r="I109" s="5">
        <v>25947606</v>
      </c>
      <c r="J109" s="6">
        <v>2</v>
      </c>
      <c r="K109" s="6">
        <v>0</v>
      </c>
      <c r="L109" s="17">
        <v>43822.583333333336</v>
      </c>
      <c r="M109" s="16" t="s">
        <v>709</v>
      </c>
      <c r="N109" s="6">
        <v>10</v>
      </c>
      <c r="R109" s="6" t="s">
        <v>684</v>
      </c>
      <c r="S109" s="6" t="s">
        <v>910</v>
      </c>
      <c r="T109" s="6" t="s">
        <v>863</v>
      </c>
      <c r="U109" s="6" t="s">
        <v>881</v>
      </c>
      <c r="V109" s="6" t="s">
        <v>911</v>
      </c>
      <c r="W109" s="6" t="s">
        <v>863</v>
      </c>
      <c r="X109" s="6" t="s">
        <v>863</v>
      </c>
      <c r="Y109" s="6" t="s">
        <v>866</v>
      </c>
      <c r="Z109" s="6" t="s">
        <v>915</v>
      </c>
      <c r="AA109" s="6" t="s">
        <v>868</v>
      </c>
      <c r="AB109" s="6" t="s">
        <v>869</v>
      </c>
      <c r="AC109" s="6" t="s">
        <v>897</v>
      </c>
      <c r="AD109" s="6" t="s">
        <v>916</v>
      </c>
      <c r="AE109" s="6" t="s">
        <v>872</v>
      </c>
      <c r="AF109" s="6" t="s">
        <v>881</v>
      </c>
      <c r="AG109" s="6" t="s">
        <v>881</v>
      </c>
      <c r="AH109" s="6" t="s">
        <v>876</v>
      </c>
      <c r="AI109" s="6" t="s">
        <v>366</v>
      </c>
      <c r="AJ109" s="6">
        <v>1</v>
      </c>
      <c r="AK109" s="6">
        <v>4</v>
      </c>
      <c r="AL109" s="6" t="s">
        <v>917</v>
      </c>
      <c r="AM109" s="6">
        <v>1</v>
      </c>
      <c r="AN109" s="6" t="s">
        <v>881</v>
      </c>
      <c r="AO109" s="6" t="s">
        <v>882</v>
      </c>
      <c r="AP109" s="6" t="s">
        <v>918</v>
      </c>
      <c r="AQ109" s="6" t="s">
        <v>919</v>
      </c>
      <c r="AR109" s="6" t="s">
        <v>920</v>
      </c>
      <c r="AS109" s="6" t="s">
        <v>684</v>
      </c>
      <c r="AT109" s="6">
        <v>25447606</v>
      </c>
      <c r="AU109" s="14"/>
      <c r="AW109" s="14"/>
      <c r="AX109" s="14"/>
    </row>
    <row r="110" spans="1:50" ht="26.25">
      <c r="B110" s="1" t="s">
        <v>316</v>
      </c>
      <c r="C110" s="3" t="s">
        <v>923</v>
      </c>
      <c r="D110" s="3" t="s">
        <v>924</v>
      </c>
      <c r="E110" s="3"/>
      <c r="F110" s="10"/>
      <c r="H110" s="2">
        <f t="shared" si="6"/>
        <v>26</v>
      </c>
      <c r="I110" s="11"/>
      <c r="J110" s="6">
        <v>1</v>
      </c>
      <c r="K110" s="6">
        <v>2</v>
      </c>
      <c r="L110" s="6" t="s">
        <v>925</v>
      </c>
      <c r="M110" s="41" t="s">
        <v>926</v>
      </c>
      <c r="N110" s="6">
        <v>10</v>
      </c>
      <c r="O110" s="6" t="s">
        <v>842</v>
      </c>
      <c r="AU110" s="14"/>
      <c r="AW110" s="14"/>
      <c r="AX110" s="14"/>
    </row>
    <row r="111" spans="1:50" ht="39.75">
      <c r="A111" s="6" t="s">
        <v>146</v>
      </c>
      <c r="B111" s="1" t="s">
        <v>316</v>
      </c>
      <c r="C111" s="3" t="s">
        <v>928</v>
      </c>
      <c r="D111" s="3" t="s">
        <v>929</v>
      </c>
      <c r="E111" s="3"/>
      <c r="F111" s="10"/>
      <c r="G111" s="92">
        <v>5562291462</v>
      </c>
      <c r="H111" s="2">
        <f t="shared" si="6"/>
        <v>34</v>
      </c>
      <c r="I111" s="5">
        <v>5515690509</v>
      </c>
      <c r="J111" s="6">
        <v>3</v>
      </c>
      <c r="K111" s="6">
        <v>2</v>
      </c>
      <c r="L111" s="17">
        <v>43832.583333333336</v>
      </c>
      <c r="M111" s="16" t="s">
        <v>930</v>
      </c>
      <c r="N111" s="6">
        <v>13</v>
      </c>
      <c r="AU111" s="14"/>
      <c r="AW111" s="14"/>
      <c r="AX111" s="14"/>
    </row>
    <row r="112" spans="1:50" ht="52.5">
      <c r="B112" s="1" t="s">
        <v>316</v>
      </c>
      <c r="C112" s="3" t="s">
        <v>931</v>
      </c>
      <c r="D112" s="3" t="s">
        <v>932</v>
      </c>
      <c r="E112" s="3" t="str">
        <f>CONCATENATE("SJv",B112,D112)</f>
        <v>SJvBZenon Evanibaldo Pineda Pineda, Heliane Jimenez Vigueras</v>
      </c>
      <c r="F112" s="10"/>
      <c r="G112" s="92">
        <v>5541755929</v>
      </c>
      <c r="H112" s="2">
        <f t="shared" si="6"/>
        <v>36</v>
      </c>
      <c r="I112" s="5">
        <v>5563270861</v>
      </c>
      <c r="J112" s="6">
        <v>2</v>
      </c>
      <c r="K112" s="6">
        <v>3</v>
      </c>
      <c r="L112" s="91">
        <v>43822</v>
      </c>
      <c r="M112" s="16" t="s">
        <v>933</v>
      </c>
      <c r="N112" s="6">
        <v>14</v>
      </c>
      <c r="AU112" s="14"/>
      <c r="AW112" s="14"/>
      <c r="AX112" s="14"/>
    </row>
    <row r="113" spans="1:50" ht="27">
      <c r="B113" s="1" t="s">
        <v>316</v>
      </c>
      <c r="C113" s="3" t="s">
        <v>934</v>
      </c>
      <c r="D113" s="3" t="s">
        <v>935</v>
      </c>
      <c r="E113" s="3"/>
      <c r="F113" s="10"/>
      <c r="G113" s="92">
        <v>5564451577</v>
      </c>
      <c r="H113" s="2">
        <f t="shared" si="6"/>
        <v>39</v>
      </c>
      <c r="I113" s="11"/>
      <c r="J113" s="6">
        <v>1</v>
      </c>
      <c r="K113" s="6">
        <v>1</v>
      </c>
      <c r="L113" s="89">
        <v>43809.583333333336</v>
      </c>
      <c r="M113" s="41" t="s">
        <v>471</v>
      </c>
      <c r="N113" s="6">
        <v>15</v>
      </c>
      <c r="AU113" s="14"/>
      <c r="AW113" s="14"/>
      <c r="AX113" s="14"/>
    </row>
    <row r="114" spans="1:50" ht="27">
      <c r="B114" s="1" t="s">
        <v>316</v>
      </c>
      <c r="C114" s="3" t="s">
        <v>936</v>
      </c>
      <c r="D114" s="3" t="s">
        <v>937</v>
      </c>
      <c r="E114" s="3" t="str">
        <f t="shared" ref="E114:E116" si="7">CONCATENATE("SJv",B114,D114)</f>
        <v>SJvBFrancisco Javier Sandoval Estrada</v>
      </c>
      <c r="F114" s="10"/>
      <c r="G114" s="92">
        <v>5561620937</v>
      </c>
      <c r="H114" s="2">
        <f t="shared" si="6"/>
        <v>24</v>
      </c>
      <c r="I114" s="5">
        <v>58488901</v>
      </c>
      <c r="J114" s="6">
        <v>0</v>
      </c>
      <c r="K114" s="6">
        <v>2</v>
      </c>
      <c r="L114" s="91">
        <v>43822</v>
      </c>
      <c r="M114" s="103" t="s">
        <v>942</v>
      </c>
      <c r="N114" s="6">
        <v>9</v>
      </c>
      <c r="O114" s="6">
        <v>5</v>
      </c>
      <c r="P114" s="6">
        <v>5</v>
      </c>
      <c r="Q114" s="6">
        <v>101</v>
      </c>
      <c r="R114" s="6" t="s">
        <v>943</v>
      </c>
      <c r="S114" s="6" t="s">
        <v>862</v>
      </c>
      <c r="T114" s="6" t="s">
        <v>863</v>
      </c>
      <c r="U114" s="6" t="s">
        <v>863</v>
      </c>
      <c r="V114" s="6" t="s">
        <v>944</v>
      </c>
      <c r="W114" s="6" t="s">
        <v>881</v>
      </c>
      <c r="X114" s="6" t="s">
        <v>881</v>
      </c>
      <c r="Y114" s="6" t="s">
        <v>945</v>
      </c>
      <c r="Z114" s="6" t="s">
        <v>915</v>
      </c>
      <c r="AA114" s="6" t="s">
        <v>946</v>
      </c>
      <c r="AB114" s="6" t="s">
        <v>869</v>
      </c>
      <c r="AC114" s="6" t="s">
        <v>947</v>
      </c>
      <c r="AD114" s="6" t="s">
        <v>948</v>
      </c>
      <c r="AE114" s="6" t="s">
        <v>872</v>
      </c>
      <c r="AF114" s="6" t="s">
        <v>684</v>
      </c>
      <c r="AG114" s="6" t="s">
        <v>684</v>
      </c>
      <c r="AH114" s="6" t="s">
        <v>949</v>
      </c>
      <c r="AI114" s="6">
        <v>0</v>
      </c>
      <c r="AJ114" s="6">
        <v>2</v>
      </c>
      <c r="AK114" s="6">
        <v>3</v>
      </c>
      <c r="AL114" s="6" t="s">
        <v>950</v>
      </c>
      <c r="AM114" s="6">
        <v>1</v>
      </c>
      <c r="AN114" s="6" t="s">
        <v>881</v>
      </c>
      <c r="AO114" s="6" t="s">
        <v>882</v>
      </c>
      <c r="AP114" s="6" t="s">
        <v>684</v>
      </c>
      <c r="AQ114" s="6" t="s">
        <v>954</v>
      </c>
      <c r="AR114" s="6" t="s">
        <v>956</v>
      </c>
      <c r="AS114" s="6">
        <v>5518527743</v>
      </c>
      <c r="AT114" s="6">
        <v>58488901</v>
      </c>
      <c r="AU114" s="14"/>
      <c r="AW114" s="14"/>
      <c r="AX114" s="14"/>
    </row>
    <row r="115" spans="1:50" ht="27">
      <c r="B115" s="1" t="s">
        <v>316</v>
      </c>
      <c r="C115" s="3" t="s">
        <v>957</v>
      </c>
      <c r="D115" s="3" t="s">
        <v>958</v>
      </c>
      <c r="E115" s="3" t="str">
        <f t="shared" si="7"/>
        <v>SJvBNorma Mtz Mtz</v>
      </c>
      <c r="F115" s="18">
        <v>5515414694</v>
      </c>
      <c r="G115" s="100">
        <v>5613535757</v>
      </c>
      <c r="H115" s="2">
        <f t="shared" si="6"/>
        <v>31</v>
      </c>
      <c r="I115" s="11"/>
      <c r="J115" s="6">
        <v>1</v>
      </c>
      <c r="K115" s="6">
        <v>3</v>
      </c>
      <c r="L115" s="91">
        <v>43822</v>
      </c>
      <c r="M115" s="97" t="s">
        <v>960</v>
      </c>
      <c r="N115" s="6">
        <v>12</v>
      </c>
      <c r="O115" s="6">
        <v>101</v>
      </c>
      <c r="P115" s="6">
        <v>2</v>
      </c>
      <c r="V115" s="6" t="s">
        <v>842</v>
      </c>
      <c r="AU115" s="14"/>
      <c r="AW115" s="14"/>
      <c r="AX115" s="14"/>
    </row>
    <row r="116" spans="1:50" ht="27">
      <c r="A116" s="6" t="s">
        <v>146</v>
      </c>
      <c r="B116" s="1" t="s">
        <v>316</v>
      </c>
      <c r="C116" s="3" t="s">
        <v>961</v>
      </c>
      <c r="D116" s="3" t="s">
        <v>962</v>
      </c>
      <c r="E116" s="3" t="str">
        <f t="shared" si="7"/>
        <v>SJvBMaria Guadalupe</v>
      </c>
      <c r="F116" s="18">
        <v>5545091468</v>
      </c>
      <c r="G116" s="100">
        <v>5518930822</v>
      </c>
      <c r="H116" s="2">
        <f t="shared" si="6"/>
        <v>31</v>
      </c>
      <c r="I116" s="5" t="s">
        <v>969</v>
      </c>
      <c r="J116" s="6">
        <v>2</v>
      </c>
      <c r="K116" s="6">
        <v>3</v>
      </c>
      <c r="L116" s="91">
        <v>43822</v>
      </c>
      <c r="M116" s="16" t="s">
        <v>970</v>
      </c>
      <c r="N116" s="6">
        <v>12</v>
      </c>
      <c r="AU116" s="14"/>
      <c r="AW116" s="14"/>
      <c r="AX116" s="14"/>
    </row>
    <row r="117" spans="1:50" ht="27">
      <c r="A117" s="6" t="s">
        <v>146</v>
      </c>
      <c r="B117" s="1" t="s">
        <v>316</v>
      </c>
      <c r="C117" s="3" t="s">
        <v>972</v>
      </c>
      <c r="D117" s="3" t="s">
        <v>973</v>
      </c>
      <c r="E117" s="3"/>
      <c r="F117" s="82">
        <v>5610302176</v>
      </c>
      <c r="G117" s="100">
        <v>5535053600</v>
      </c>
      <c r="H117" s="2">
        <f t="shared" si="6"/>
        <v>26</v>
      </c>
      <c r="I117" s="5">
        <v>17093179</v>
      </c>
      <c r="J117" s="6">
        <v>0</v>
      </c>
      <c r="K117" s="6">
        <v>1</v>
      </c>
      <c r="L117" s="6" t="s">
        <v>976</v>
      </c>
      <c r="M117" s="6" t="s">
        <v>978</v>
      </c>
      <c r="N117" s="6">
        <v>10</v>
      </c>
      <c r="O117" s="6">
        <v>4</v>
      </c>
      <c r="P117" s="6">
        <v>5</v>
      </c>
      <c r="Q117" s="6">
        <v>101</v>
      </c>
      <c r="R117" s="6" t="s">
        <v>981</v>
      </c>
      <c r="S117" s="6">
        <v>2</v>
      </c>
      <c r="T117" s="6">
        <v>1</v>
      </c>
      <c r="U117" s="6">
        <v>1</v>
      </c>
      <c r="V117" s="6" t="s">
        <v>982</v>
      </c>
      <c r="W117" s="6">
        <v>2</v>
      </c>
      <c r="X117" s="6">
        <v>1</v>
      </c>
      <c r="Y117" s="6">
        <v>1</v>
      </c>
      <c r="Z117" s="6" t="s">
        <v>984</v>
      </c>
      <c r="AA117" s="6" t="s">
        <v>985</v>
      </c>
      <c r="AB117" s="6">
        <v>2</v>
      </c>
      <c r="AC117" s="6">
        <v>2</v>
      </c>
      <c r="AD117" s="6" t="s">
        <v>986</v>
      </c>
      <c r="AE117" s="6">
        <v>1</v>
      </c>
      <c r="AF117" s="6" t="s">
        <v>684</v>
      </c>
      <c r="AG117" s="6">
        <v>2</v>
      </c>
      <c r="AH117" s="6">
        <v>4</v>
      </c>
      <c r="AI117" s="6" t="s">
        <v>988</v>
      </c>
      <c r="AJ117" s="6" t="s">
        <v>989</v>
      </c>
      <c r="AK117" s="6" t="s">
        <v>990</v>
      </c>
      <c r="AL117" s="6">
        <v>7</v>
      </c>
      <c r="AM117" s="6" t="s">
        <v>991</v>
      </c>
      <c r="AN117" s="6">
        <v>1</v>
      </c>
      <c r="AO117" s="6">
        <v>2</v>
      </c>
      <c r="AP117" s="6" t="s">
        <v>684</v>
      </c>
      <c r="AQ117" s="6" t="s">
        <v>992</v>
      </c>
      <c r="AR117" s="6" t="s">
        <v>993</v>
      </c>
      <c r="AS117" s="6">
        <v>5535053600</v>
      </c>
      <c r="AT117" s="6">
        <v>17093179</v>
      </c>
      <c r="AU117" s="14"/>
      <c r="AW117" s="14"/>
      <c r="AX117" s="14"/>
    </row>
    <row r="118" spans="1:50" ht="78">
      <c r="B118" s="1" t="s">
        <v>316</v>
      </c>
      <c r="C118" s="3" t="s">
        <v>996</v>
      </c>
      <c r="D118" s="3" t="s">
        <v>998</v>
      </c>
      <c r="E118" s="3" t="str">
        <f t="shared" ref="E118:E119" si="8">CONCATENATE("SJv",B118,D118)</f>
        <v>SJvBMartha Patricia Ibañez Mtz</v>
      </c>
      <c r="F118" s="10"/>
      <c r="G118" s="92">
        <v>5513904058</v>
      </c>
      <c r="H118" s="2">
        <f t="shared" si="6"/>
        <v>41</v>
      </c>
      <c r="I118" s="11"/>
      <c r="J118" s="6">
        <v>2</v>
      </c>
      <c r="K118" s="6">
        <v>2</v>
      </c>
      <c r="L118" s="91">
        <v>43840</v>
      </c>
      <c r="M118" s="3" t="s">
        <v>1002</v>
      </c>
      <c r="N118" s="6">
        <v>16</v>
      </c>
      <c r="AU118" s="14"/>
      <c r="AW118" s="14"/>
      <c r="AX118" s="14"/>
    </row>
    <row r="119" spans="1:50" ht="27">
      <c r="B119" s="1" t="s">
        <v>316</v>
      </c>
      <c r="C119" s="3" t="s">
        <v>1003</v>
      </c>
      <c r="D119" s="3" t="s">
        <v>1004</v>
      </c>
      <c r="E119" s="3" t="str">
        <f t="shared" si="8"/>
        <v>SJvBIrma Cruz Sánchez</v>
      </c>
      <c r="F119" s="10"/>
      <c r="G119" s="92">
        <v>5573934845</v>
      </c>
      <c r="H119" s="2">
        <f t="shared" si="6"/>
        <v>29</v>
      </c>
      <c r="I119" s="5">
        <v>58488990</v>
      </c>
      <c r="J119" s="6">
        <v>2</v>
      </c>
      <c r="K119" s="6">
        <v>2</v>
      </c>
      <c r="L119" s="91">
        <v>43822</v>
      </c>
      <c r="M119" s="16" t="s">
        <v>1010</v>
      </c>
      <c r="N119" s="6">
        <v>11</v>
      </c>
      <c r="O119" s="6">
        <v>3</v>
      </c>
      <c r="P119" s="6">
        <v>1</v>
      </c>
      <c r="Q119" s="6">
        <v>215</v>
      </c>
      <c r="R119" s="6" t="s">
        <v>1011</v>
      </c>
      <c r="S119" s="6">
        <v>2</v>
      </c>
      <c r="T119" s="6">
        <v>1</v>
      </c>
      <c r="U119" s="6">
        <v>2</v>
      </c>
      <c r="V119" s="6" t="s">
        <v>1012</v>
      </c>
      <c r="W119" s="6">
        <v>2</v>
      </c>
      <c r="X119" s="6">
        <v>2</v>
      </c>
      <c r="Y119" s="6">
        <v>1</v>
      </c>
      <c r="Z119" s="6" t="s">
        <v>1013</v>
      </c>
      <c r="AA119" s="6" t="s">
        <v>1015</v>
      </c>
      <c r="AB119" s="6">
        <v>1</v>
      </c>
      <c r="AC119" s="6" t="s">
        <v>684</v>
      </c>
      <c r="AD119" s="6" t="s">
        <v>684</v>
      </c>
      <c r="AE119" s="6" t="s">
        <v>684</v>
      </c>
      <c r="AF119" s="6" t="s">
        <v>684</v>
      </c>
      <c r="AG119" s="6" t="s">
        <v>684</v>
      </c>
      <c r="AH119" s="6" t="s">
        <v>684</v>
      </c>
      <c r="AI119" s="6" t="s">
        <v>684</v>
      </c>
      <c r="AJ119" s="6" t="s">
        <v>684</v>
      </c>
      <c r="AK119" s="6" t="s">
        <v>684</v>
      </c>
      <c r="AL119" s="6" t="s">
        <v>684</v>
      </c>
      <c r="AM119" s="6" t="s">
        <v>684</v>
      </c>
      <c r="AN119" s="6" t="s">
        <v>684</v>
      </c>
      <c r="AO119" s="6" t="s">
        <v>684</v>
      </c>
      <c r="AP119" s="6" t="s">
        <v>684</v>
      </c>
      <c r="AQ119" s="6" t="s">
        <v>684</v>
      </c>
      <c r="AR119" s="6" t="s">
        <v>684</v>
      </c>
      <c r="AS119" s="6" t="s">
        <v>684</v>
      </c>
      <c r="AT119" s="6" t="s">
        <v>684</v>
      </c>
      <c r="AU119" s="14"/>
      <c r="AW119" s="14"/>
      <c r="AX119" s="14"/>
    </row>
    <row r="120" spans="1:50" ht="27">
      <c r="B120" s="1" t="s">
        <v>316</v>
      </c>
      <c r="C120" s="3" t="s">
        <v>1020</v>
      </c>
      <c r="D120" s="3" t="s">
        <v>1021</v>
      </c>
      <c r="E120" s="3"/>
      <c r="F120" s="10"/>
      <c r="G120" s="100">
        <v>5527232290</v>
      </c>
      <c r="H120" s="2">
        <f t="shared" si="6"/>
        <v>26</v>
      </c>
      <c r="I120" s="11"/>
      <c r="K120" s="6">
        <v>0</v>
      </c>
      <c r="L120" s="89">
        <v>43832.583333333336</v>
      </c>
      <c r="M120" s="6" t="s">
        <v>1022</v>
      </c>
      <c r="N120" s="6">
        <v>10</v>
      </c>
      <c r="O120" s="6">
        <v>15</v>
      </c>
      <c r="P120" s="6">
        <v>11</v>
      </c>
      <c r="Q120" s="6">
        <v>101</v>
      </c>
      <c r="R120" s="6" t="s">
        <v>981</v>
      </c>
      <c r="S120" s="6" t="s">
        <v>862</v>
      </c>
      <c r="T120" s="6" t="s">
        <v>1023</v>
      </c>
      <c r="U120" s="6" t="s">
        <v>881</v>
      </c>
      <c r="V120" s="6" t="s">
        <v>1025</v>
      </c>
      <c r="W120" s="6" t="s">
        <v>881</v>
      </c>
      <c r="X120" s="6" t="s">
        <v>881</v>
      </c>
      <c r="Y120" s="6" t="s">
        <v>1028</v>
      </c>
      <c r="Z120" s="6" t="s">
        <v>1030</v>
      </c>
      <c r="AA120" s="6" t="s">
        <v>868</v>
      </c>
      <c r="AB120" s="6" t="s">
        <v>1032</v>
      </c>
      <c r="AC120" s="6" t="s">
        <v>1033</v>
      </c>
      <c r="AD120" s="6" t="s">
        <v>871</v>
      </c>
      <c r="AE120" s="6" t="s">
        <v>872</v>
      </c>
      <c r="AF120" s="6" t="s">
        <v>684</v>
      </c>
      <c r="AG120" s="6" t="s">
        <v>1034</v>
      </c>
      <c r="AH120" s="6" t="s">
        <v>949</v>
      </c>
      <c r="AI120" s="6">
        <v>0</v>
      </c>
      <c r="AJ120" s="6">
        <v>1</v>
      </c>
      <c r="AK120" s="6">
        <v>2</v>
      </c>
      <c r="AL120" s="6" t="s">
        <v>1035</v>
      </c>
      <c r="AM120" s="6">
        <v>1</v>
      </c>
      <c r="AN120" s="6" t="s">
        <v>1023</v>
      </c>
      <c r="AO120" s="6" t="s">
        <v>1037</v>
      </c>
      <c r="AP120" s="6" t="s">
        <v>684</v>
      </c>
      <c r="AQ120" s="6" t="s">
        <v>1038</v>
      </c>
      <c r="AR120" s="6" t="s">
        <v>1039</v>
      </c>
      <c r="AS120" s="6">
        <v>5527232290</v>
      </c>
      <c r="AT120" s="6" t="s">
        <v>684</v>
      </c>
      <c r="AU120" s="14"/>
      <c r="AW120" s="14"/>
      <c r="AX120" s="14"/>
    </row>
    <row r="121" spans="1:50" ht="27">
      <c r="B121" s="1" t="s">
        <v>316</v>
      </c>
      <c r="C121" s="3" t="s">
        <v>1042</v>
      </c>
      <c r="D121" s="3" t="s">
        <v>1043</v>
      </c>
      <c r="E121" s="3" t="str">
        <f>CONCATENATE("SJv",B121,D121)</f>
        <v>SJvBAnayeli Flores Sanches</v>
      </c>
      <c r="F121" s="10"/>
      <c r="G121" s="92">
        <v>5536493393</v>
      </c>
      <c r="H121" s="2">
        <f t="shared" si="6"/>
        <v>24</v>
      </c>
      <c r="I121" s="5">
        <v>58488286</v>
      </c>
      <c r="K121" s="6">
        <v>3</v>
      </c>
      <c r="L121" s="91">
        <v>43840</v>
      </c>
      <c r="M121" s="16" t="s">
        <v>926</v>
      </c>
      <c r="N121" s="6">
        <v>9</v>
      </c>
      <c r="O121" s="6">
        <v>4</v>
      </c>
      <c r="P121" s="6">
        <v>5</v>
      </c>
      <c r="Q121" s="6">
        <v>5</v>
      </c>
      <c r="R121" s="6" t="s">
        <v>1046</v>
      </c>
      <c r="S121" s="6" t="s">
        <v>910</v>
      </c>
      <c r="T121" s="6" t="s">
        <v>863</v>
      </c>
      <c r="U121" s="6" t="s">
        <v>863</v>
      </c>
      <c r="V121" s="6" t="s">
        <v>1047</v>
      </c>
      <c r="W121" s="6" t="s">
        <v>863</v>
      </c>
      <c r="X121" s="6" t="s">
        <v>881</v>
      </c>
      <c r="Y121" s="6" t="s">
        <v>1048</v>
      </c>
      <c r="Z121" s="6" t="s">
        <v>1049</v>
      </c>
      <c r="AA121" s="6" t="s">
        <v>1050</v>
      </c>
      <c r="AB121" s="6" t="s">
        <v>1051</v>
      </c>
      <c r="AC121" s="6" t="s">
        <v>897</v>
      </c>
      <c r="AD121" s="6" t="s">
        <v>1052</v>
      </c>
      <c r="AE121" s="6" t="s">
        <v>872</v>
      </c>
      <c r="AF121" s="6" t="s">
        <v>684</v>
      </c>
      <c r="AG121" s="6" t="s">
        <v>863</v>
      </c>
      <c r="AH121" s="6" t="s">
        <v>899</v>
      </c>
      <c r="AI121" s="6">
        <v>0</v>
      </c>
      <c r="AJ121" s="6">
        <v>2</v>
      </c>
      <c r="AK121" s="6">
        <v>0</v>
      </c>
      <c r="AL121" s="6" t="s">
        <v>1053</v>
      </c>
      <c r="AM121" s="104" t="s">
        <v>613</v>
      </c>
      <c r="AO121" s="6" t="s">
        <v>882</v>
      </c>
      <c r="AP121" s="6" t="s">
        <v>684</v>
      </c>
      <c r="AQ121" s="6" t="s">
        <v>1057</v>
      </c>
      <c r="AR121" s="6" t="s">
        <v>1058</v>
      </c>
      <c r="AS121" s="6" t="s">
        <v>684</v>
      </c>
      <c r="AT121" s="6" t="s">
        <v>684</v>
      </c>
      <c r="AU121" s="14"/>
      <c r="AW121" s="14"/>
      <c r="AX121" s="14"/>
    </row>
    <row r="122" spans="1:50" ht="52.5">
      <c r="B122" s="1" t="s">
        <v>316</v>
      </c>
      <c r="C122" s="3" t="s">
        <v>1060</v>
      </c>
      <c r="D122" s="3" t="s">
        <v>1061</v>
      </c>
      <c r="E122" s="3"/>
      <c r="F122" s="10"/>
      <c r="G122" s="92">
        <v>5516290072</v>
      </c>
      <c r="H122" s="2">
        <f t="shared" si="6"/>
        <v>21</v>
      </c>
      <c r="I122" s="5">
        <v>5543482919</v>
      </c>
      <c r="J122" s="6">
        <v>2</v>
      </c>
      <c r="K122" s="6">
        <v>0</v>
      </c>
      <c r="L122" s="91">
        <v>43822</v>
      </c>
      <c r="M122" s="16" t="s">
        <v>1062</v>
      </c>
      <c r="N122" s="6">
        <v>8</v>
      </c>
      <c r="O122" s="6">
        <v>101</v>
      </c>
      <c r="P122" s="6">
        <v>15</v>
      </c>
      <c r="Q122" s="6">
        <v>215</v>
      </c>
      <c r="R122" s="6" t="s">
        <v>1063</v>
      </c>
      <c r="S122" s="6" t="s">
        <v>862</v>
      </c>
      <c r="T122" s="6" t="s">
        <v>684</v>
      </c>
      <c r="U122" s="6" t="s">
        <v>1066</v>
      </c>
      <c r="V122" s="6" t="s">
        <v>1068</v>
      </c>
      <c r="W122" s="6" t="s">
        <v>881</v>
      </c>
      <c r="X122" s="6" t="s">
        <v>881</v>
      </c>
      <c r="Y122" s="6" t="s">
        <v>866</v>
      </c>
      <c r="Z122" s="6" t="s">
        <v>1071</v>
      </c>
      <c r="AA122" s="6" t="s">
        <v>1073</v>
      </c>
      <c r="AB122" s="6" t="s">
        <v>869</v>
      </c>
      <c r="AC122" s="6" t="s">
        <v>1074</v>
      </c>
      <c r="AD122" s="6" t="s">
        <v>1075</v>
      </c>
      <c r="AE122" s="6" t="s">
        <v>872</v>
      </c>
      <c r="AF122" s="6" t="s">
        <v>684</v>
      </c>
      <c r="AG122" s="6" t="s">
        <v>863</v>
      </c>
      <c r="AH122" s="6" t="s">
        <v>949</v>
      </c>
      <c r="AI122" s="6">
        <v>1</v>
      </c>
      <c r="AJ122" s="6">
        <v>1</v>
      </c>
      <c r="AK122" s="6">
        <v>2</v>
      </c>
      <c r="AL122" s="6" t="s">
        <v>1076</v>
      </c>
      <c r="AM122" s="6">
        <v>1</v>
      </c>
      <c r="AN122" s="6" t="s">
        <v>881</v>
      </c>
      <c r="AO122" s="6" t="s">
        <v>882</v>
      </c>
      <c r="AP122" s="6" t="s">
        <v>684</v>
      </c>
      <c r="AQ122" s="6" t="s">
        <v>1078</v>
      </c>
      <c r="AR122" s="6" t="s">
        <v>1079</v>
      </c>
      <c r="AS122" s="6">
        <v>5516290072</v>
      </c>
      <c r="AT122" s="6">
        <v>5549351904</v>
      </c>
      <c r="AU122" s="14"/>
      <c r="AW122" s="14"/>
      <c r="AX122" s="14"/>
    </row>
    <row r="123" spans="1:50" ht="19.5">
      <c r="B123" s="1"/>
      <c r="C123" s="3" t="s">
        <v>1080</v>
      </c>
      <c r="D123" s="3"/>
      <c r="E123" s="3"/>
      <c r="F123" s="10"/>
      <c r="G123" s="92"/>
      <c r="H123" s="2">
        <f t="shared" si="6"/>
        <v>49</v>
      </c>
      <c r="I123" s="5"/>
      <c r="J123" s="6"/>
      <c r="K123" s="6">
        <v>0</v>
      </c>
      <c r="L123" s="6"/>
      <c r="M123" s="6"/>
      <c r="N123" s="6">
        <v>19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14"/>
      <c r="AW123" s="14"/>
      <c r="AX123" s="14"/>
    </row>
    <row r="124" spans="1:50" ht="27">
      <c r="B124" s="93" t="s">
        <v>316</v>
      </c>
      <c r="C124" s="83" t="s">
        <v>1087</v>
      </c>
      <c r="D124" s="83" t="s">
        <v>1088</v>
      </c>
      <c r="E124" s="83"/>
      <c r="F124" s="105"/>
      <c r="G124" s="106">
        <v>5560433031</v>
      </c>
      <c r="H124" s="2">
        <f t="shared" si="6"/>
        <v>29</v>
      </c>
      <c r="I124" s="85"/>
      <c r="J124" s="81">
        <v>1</v>
      </c>
      <c r="K124" s="81">
        <v>0</v>
      </c>
      <c r="L124" s="17"/>
      <c r="M124" s="107" t="s">
        <v>1097</v>
      </c>
      <c r="N124" s="81">
        <v>11</v>
      </c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86"/>
      <c r="AV124" s="78"/>
      <c r="AW124" s="86"/>
      <c r="AX124" s="86"/>
    </row>
    <row r="125" spans="1:50" ht="26.25">
      <c r="A125" s="6" t="s">
        <v>1107</v>
      </c>
      <c r="B125" s="1" t="s">
        <v>543</v>
      </c>
      <c r="C125" s="3" t="s">
        <v>1108</v>
      </c>
      <c r="D125" s="3" t="s">
        <v>1109</v>
      </c>
      <c r="E125" s="3"/>
      <c r="F125" s="4" t="s">
        <v>684</v>
      </c>
      <c r="G125" s="11"/>
      <c r="H125" s="2">
        <f t="shared" si="6"/>
        <v>70</v>
      </c>
      <c r="I125" s="11"/>
      <c r="J125" s="6">
        <v>0</v>
      </c>
      <c r="K125" s="6">
        <v>0</v>
      </c>
      <c r="N125" s="6">
        <v>27</v>
      </c>
      <c r="AU125" s="14"/>
      <c r="AW125" s="14"/>
      <c r="AX125" s="14"/>
    </row>
    <row r="126" spans="1:50" ht="27">
      <c r="A126" s="6" t="s">
        <v>1107</v>
      </c>
      <c r="B126" s="1" t="s">
        <v>543</v>
      </c>
      <c r="C126" s="3" t="s">
        <v>1114</v>
      </c>
      <c r="D126" s="3" t="s">
        <v>1115</v>
      </c>
      <c r="E126" s="3"/>
      <c r="F126" s="43">
        <v>5546475168</v>
      </c>
      <c r="G126" s="108"/>
      <c r="H126" s="2">
        <f t="shared" si="6"/>
        <v>47</v>
      </c>
      <c r="I126" s="11"/>
      <c r="J126" s="6">
        <v>1</v>
      </c>
      <c r="K126" s="6">
        <v>1</v>
      </c>
      <c r="L126" s="89">
        <v>43809.583333333336</v>
      </c>
      <c r="M126" s="41" t="s">
        <v>1118</v>
      </c>
      <c r="N126" s="6">
        <v>18</v>
      </c>
      <c r="AU126" s="14"/>
      <c r="AW126" s="14"/>
      <c r="AX126" s="14"/>
    </row>
    <row r="127" spans="1:50" ht="27">
      <c r="A127" s="6" t="s">
        <v>1107</v>
      </c>
      <c r="B127" s="1" t="s">
        <v>543</v>
      </c>
      <c r="C127" s="3" t="s">
        <v>1120</v>
      </c>
      <c r="D127" s="3" t="s">
        <v>1121</v>
      </c>
      <c r="E127" s="3"/>
      <c r="F127" s="43">
        <v>5536464704</v>
      </c>
      <c r="G127" s="92">
        <v>5511884186</v>
      </c>
      <c r="H127" s="2">
        <f t="shared" si="6"/>
        <v>57</v>
      </c>
      <c r="I127" s="5">
        <v>58489764</v>
      </c>
      <c r="J127" s="6">
        <v>1</v>
      </c>
      <c r="K127" s="6">
        <v>2</v>
      </c>
      <c r="L127" s="15">
        <v>43840</v>
      </c>
      <c r="M127" s="16" t="s">
        <v>1125</v>
      </c>
      <c r="N127" s="6">
        <v>22</v>
      </c>
      <c r="O127" s="6">
        <v>1</v>
      </c>
      <c r="P127" s="6">
        <v>2</v>
      </c>
      <c r="Q127" s="6">
        <v>3</v>
      </c>
      <c r="R127" s="6" t="s">
        <v>1126</v>
      </c>
      <c r="S127" s="6">
        <v>2</v>
      </c>
      <c r="T127" s="6">
        <v>1</v>
      </c>
      <c r="U127" s="6">
        <v>1</v>
      </c>
      <c r="V127" s="6" t="s">
        <v>1127</v>
      </c>
      <c r="W127" s="6">
        <v>1</v>
      </c>
      <c r="X127" s="6">
        <v>2</v>
      </c>
      <c r="Y127" s="6">
        <v>1</v>
      </c>
      <c r="Z127" s="6" t="s">
        <v>1128</v>
      </c>
      <c r="AA127" s="6" t="s">
        <v>985</v>
      </c>
      <c r="AB127" s="6" t="s">
        <v>985</v>
      </c>
      <c r="AC127" s="6">
        <v>1</v>
      </c>
      <c r="AD127" s="6" t="s">
        <v>1131</v>
      </c>
      <c r="AE127" s="6">
        <v>1</v>
      </c>
      <c r="AF127" s="6">
        <v>2</v>
      </c>
      <c r="AH127" s="6">
        <v>1</v>
      </c>
      <c r="AI127" s="6" t="s">
        <v>988</v>
      </c>
      <c r="AJ127" s="6" t="s">
        <v>1132</v>
      </c>
      <c r="AK127" s="6" t="s">
        <v>1133</v>
      </c>
      <c r="AL127" s="6">
        <v>5</v>
      </c>
      <c r="AM127" s="6" t="s">
        <v>95</v>
      </c>
      <c r="AN127" s="6">
        <v>2</v>
      </c>
      <c r="AO127" s="6">
        <v>1</v>
      </c>
      <c r="AP127" s="6" t="s">
        <v>1137</v>
      </c>
      <c r="AQ127" s="6" t="s">
        <v>684</v>
      </c>
      <c r="AR127" s="6" t="s">
        <v>1121</v>
      </c>
      <c r="AS127" s="6" t="s">
        <v>684</v>
      </c>
      <c r="AT127" s="6">
        <v>58989764</v>
      </c>
      <c r="AU127" s="14"/>
      <c r="AW127" s="14"/>
      <c r="AX127" s="14"/>
    </row>
    <row r="128" spans="1:50" ht="27">
      <c r="A128" s="6" t="s">
        <v>1107</v>
      </c>
      <c r="B128" s="1" t="s">
        <v>543</v>
      </c>
      <c r="C128" s="3" t="s">
        <v>1138</v>
      </c>
      <c r="D128" s="3" t="s">
        <v>1139</v>
      </c>
      <c r="E128" s="3"/>
      <c r="F128" s="43">
        <v>5564554137</v>
      </c>
      <c r="G128" s="108"/>
      <c r="H128" s="2">
        <f t="shared" si="6"/>
        <v>36</v>
      </c>
      <c r="I128" s="11"/>
      <c r="J128" s="6">
        <v>1</v>
      </c>
      <c r="K128" s="6">
        <v>1</v>
      </c>
      <c r="L128" s="89">
        <v>43809.583333333336</v>
      </c>
      <c r="M128" s="41" t="s">
        <v>1140</v>
      </c>
      <c r="N128" s="6">
        <v>14</v>
      </c>
      <c r="O128" s="6">
        <v>4</v>
      </c>
      <c r="P128" s="6">
        <v>3</v>
      </c>
      <c r="Q128" s="6">
        <v>11</v>
      </c>
      <c r="R128" s="6" t="s">
        <v>1141</v>
      </c>
      <c r="S128" s="6">
        <v>2</v>
      </c>
      <c r="T128" s="6">
        <v>1</v>
      </c>
      <c r="U128" s="6">
        <v>1</v>
      </c>
      <c r="V128" s="6" t="s">
        <v>1142</v>
      </c>
      <c r="W128" s="6">
        <v>1</v>
      </c>
      <c r="X128" s="6">
        <v>1</v>
      </c>
      <c r="Y128" s="6">
        <v>1</v>
      </c>
      <c r="Z128" s="6" t="s">
        <v>1143</v>
      </c>
      <c r="AA128" s="6">
        <v>6</v>
      </c>
      <c r="AB128" s="6">
        <v>1</v>
      </c>
      <c r="AC128" s="6">
        <v>1</v>
      </c>
      <c r="AD128" s="6" t="s">
        <v>1146</v>
      </c>
      <c r="AE128" s="6">
        <v>1</v>
      </c>
      <c r="AF128" s="6" t="s">
        <v>684</v>
      </c>
      <c r="AG128" s="6">
        <v>1</v>
      </c>
      <c r="AH128" s="6">
        <v>4</v>
      </c>
      <c r="AI128" s="6" t="s">
        <v>988</v>
      </c>
      <c r="AJ128" s="6" t="s">
        <v>989</v>
      </c>
      <c r="AK128" s="6" t="s">
        <v>1150</v>
      </c>
      <c r="AL128" s="6">
        <v>3</v>
      </c>
      <c r="AM128" s="6">
        <v>1</v>
      </c>
      <c r="AN128" s="6">
        <v>1</v>
      </c>
      <c r="AO128" s="6">
        <v>1</v>
      </c>
      <c r="AP128" s="6" t="s">
        <v>684</v>
      </c>
      <c r="AQ128" s="6" t="s">
        <v>684</v>
      </c>
      <c r="AR128" s="6" t="s">
        <v>1153</v>
      </c>
      <c r="AS128" s="6">
        <v>5564554137</v>
      </c>
      <c r="AT128" s="6">
        <v>58487865</v>
      </c>
      <c r="AU128" s="14"/>
      <c r="AW128" s="14"/>
      <c r="AX128" s="14"/>
    </row>
    <row r="129" spans="1:50" ht="39">
      <c r="A129" s="6" t="s">
        <v>1107</v>
      </c>
      <c r="B129" s="1" t="s">
        <v>543</v>
      </c>
      <c r="C129" s="3" t="s">
        <v>1154</v>
      </c>
      <c r="D129" s="3" t="s">
        <v>1155</v>
      </c>
      <c r="E129" s="3"/>
      <c r="F129" s="10"/>
      <c r="G129" s="11"/>
      <c r="H129" s="2">
        <f t="shared" si="6"/>
        <v>67</v>
      </c>
      <c r="I129" s="5">
        <v>57887387</v>
      </c>
      <c r="J129" s="6">
        <v>0</v>
      </c>
      <c r="K129" s="6">
        <v>1</v>
      </c>
      <c r="L129" s="89">
        <v>43809.583333333336</v>
      </c>
      <c r="M129" s="6" t="s">
        <v>1158</v>
      </c>
      <c r="N129" s="6">
        <v>26</v>
      </c>
      <c r="AU129" s="14"/>
      <c r="AW129" s="14"/>
      <c r="AX129" s="14"/>
    </row>
    <row r="130" spans="1:50" ht="18.75">
      <c r="A130" s="6" t="s">
        <v>1107</v>
      </c>
      <c r="B130" s="1" t="s">
        <v>543</v>
      </c>
      <c r="C130" s="3" t="s">
        <v>1159</v>
      </c>
      <c r="D130" s="3" t="s">
        <v>1160</v>
      </c>
      <c r="E130" s="3"/>
      <c r="F130" s="98">
        <v>5564093317</v>
      </c>
      <c r="G130" s="5">
        <v>5539273755</v>
      </c>
      <c r="H130" s="2">
        <f t="shared" si="6"/>
        <v>47</v>
      </c>
      <c r="I130" s="11"/>
      <c r="J130" s="6">
        <v>0</v>
      </c>
      <c r="K130" s="6">
        <v>1</v>
      </c>
      <c r="L130" s="89">
        <v>43809.583333333336</v>
      </c>
      <c r="M130" s="6" t="s">
        <v>471</v>
      </c>
      <c r="N130" s="6">
        <v>18</v>
      </c>
      <c r="AU130" s="14"/>
      <c r="AW130" s="14"/>
      <c r="AX130" s="14"/>
    </row>
    <row r="131" spans="1:50" ht="27">
      <c r="A131" s="6" t="s">
        <v>1107</v>
      </c>
      <c r="B131" s="1" t="s">
        <v>543</v>
      </c>
      <c r="C131" s="3" t="s">
        <v>1166</v>
      </c>
      <c r="D131" s="3" t="s">
        <v>1167</v>
      </c>
      <c r="E131" s="3"/>
      <c r="F131" s="4">
        <v>5510080683</v>
      </c>
      <c r="G131" s="92">
        <v>5561902068</v>
      </c>
      <c r="H131" s="2">
        <f t="shared" si="6"/>
        <v>49</v>
      </c>
      <c r="I131" s="11"/>
      <c r="J131" s="6">
        <v>3</v>
      </c>
      <c r="K131" s="6">
        <v>2</v>
      </c>
      <c r="L131" s="17">
        <v>43832.625</v>
      </c>
      <c r="M131" s="16" t="s">
        <v>1168</v>
      </c>
      <c r="N131" s="6">
        <v>19</v>
      </c>
      <c r="AU131" s="14"/>
      <c r="AW131" s="14"/>
      <c r="AX131" s="14"/>
    </row>
    <row r="132" spans="1:50" ht="27">
      <c r="A132" s="6" t="s">
        <v>1107</v>
      </c>
      <c r="B132" s="1" t="s">
        <v>543</v>
      </c>
      <c r="C132" s="3" t="s">
        <v>1170</v>
      </c>
      <c r="D132" s="3" t="s">
        <v>1171</v>
      </c>
      <c r="E132" s="3" t="str">
        <f>CONCATENATE("SJv",B132,D132)</f>
        <v>SJvCJanette Gomez Ramirez</v>
      </c>
      <c r="F132" s="4"/>
      <c r="G132" s="92">
        <v>5537189258</v>
      </c>
      <c r="H132" s="2">
        <f t="shared" si="6"/>
        <v>39</v>
      </c>
      <c r="I132" s="11"/>
      <c r="J132" s="6">
        <v>2</v>
      </c>
      <c r="K132" s="6">
        <v>3</v>
      </c>
      <c r="L132" s="91">
        <v>43822</v>
      </c>
      <c r="M132" s="16" t="s">
        <v>1177</v>
      </c>
      <c r="N132" s="6">
        <v>15</v>
      </c>
      <c r="AU132" s="14"/>
      <c r="AW132" s="14"/>
      <c r="AX132" s="14"/>
    </row>
    <row r="133" spans="1:50" ht="26.25">
      <c r="A133" s="6" t="s">
        <v>1107</v>
      </c>
      <c r="B133" s="1" t="s">
        <v>543</v>
      </c>
      <c r="C133" s="3" t="s">
        <v>1178</v>
      </c>
      <c r="D133" s="80"/>
      <c r="E133" s="80"/>
      <c r="F133" s="4" t="s">
        <v>684</v>
      </c>
      <c r="G133" s="5" t="s">
        <v>684</v>
      </c>
      <c r="H133" s="2">
        <f t="shared" si="6"/>
        <v>67</v>
      </c>
      <c r="I133" s="11"/>
      <c r="J133" s="6">
        <v>0</v>
      </c>
      <c r="K133" s="6">
        <v>0</v>
      </c>
      <c r="L133" s="6">
        <v>0</v>
      </c>
      <c r="N133" s="6">
        <v>26</v>
      </c>
      <c r="O133" s="6">
        <v>11</v>
      </c>
      <c r="P133" s="6">
        <v>15</v>
      </c>
      <c r="R133" s="6" t="s">
        <v>1181</v>
      </c>
      <c r="S133" s="6">
        <v>2</v>
      </c>
      <c r="T133" s="6">
        <v>1</v>
      </c>
      <c r="U133" s="6">
        <v>1</v>
      </c>
      <c r="V133" s="6" t="s">
        <v>1182</v>
      </c>
      <c r="W133" s="6">
        <v>2</v>
      </c>
      <c r="X133" s="6">
        <v>2</v>
      </c>
      <c r="Y133" s="6">
        <v>2</v>
      </c>
      <c r="Z133" s="6" t="s">
        <v>1183</v>
      </c>
      <c r="AA133" s="6" t="s">
        <v>1184</v>
      </c>
      <c r="AB133" s="6">
        <v>1</v>
      </c>
      <c r="AC133" s="6">
        <v>2</v>
      </c>
      <c r="AD133" s="6" t="s">
        <v>1185</v>
      </c>
      <c r="AE133" s="6">
        <v>1</v>
      </c>
      <c r="AF133" s="6" t="s">
        <v>684</v>
      </c>
      <c r="AG133" s="6">
        <v>1</v>
      </c>
      <c r="AH133" s="6">
        <v>3</v>
      </c>
      <c r="AI133" s="6" t="s">
        <v>988</v>
      </c>
      <c r="AJ133" s="6" t="s">
        <v>1132</v>
      </c>
      <c r="AK133" s="6" t="s">
        <v>1188</v>
      </c>
      <c r="AL133" s="6">
        <v>6</v>
      </c>
      <c r="AM133" s="6">
        <v>1</v>
      </c>
      <c r="AN133" s="6">
        <v>2</v>
      </c>
      <c r="AO133" s="6">
        <v>2</v>
      </c>
      <c r="AP133" s="6" t="s">
        <v>684</v>
      </c>
      <c r="AQ133" s="6" t="s">
        <v>1189</v>
      </c>
      <c r="AR133" s="6" t="s">
        <v>1191</v>
      </c>
      <c r="AS133" s="6" t="s">
        <v>684</v>
      </c>
      <c r="AT133" s="6" t="s">
        <v>684</v>
      </c>
      <c r="AU133" s="14"/>
      <c r="AW133" s="14"/>
      <c r="AX133" s="14"/>
    </row>
    <row r="134" spans="1:50" ht="26.25">
      <c r="A134" s="6" t="s">
        <v>1107</v>
      </c>
      <c r="B134" s="1" t="s">
        <v>543</v>
      </c>
      <c r="C134" s="3" t="s">
        <v>1193</v>
      </c>
      <c r="D134" s="80"/>
      <c r="E134" s="80"/>
      <c r="F134" s="4" t="s">
        <v>684</v>
      </c>
      <c r="G134" s="11"/>
      <c r="H134" s="2">
        <f t="shared" si="6"/>
        <v>41</v>
      </c>
      <c r="I134" s="11"/>
      <c r="J134" s="6">
        <v>0</v>
      </c>
      <c r="K134" s="6">
        <v>0</v>
      </c>
      <c r="L134" s="6">
        <v>0</v>
      </c>
      <c r="N134" s="6">
        <v>16</v>
      </c>
      <c r="AU134" s="14"/>
      <c r="AW134" s="14"/>
      <c r="AX134" s="14"/>
    </row>
    <row r="135" spans="1:50" ht="27">
      <c r="A135" s="6" t="s">
        <v>1107</v>
      </c>
      <c r="B135" s="1" t="s">
        <v>543</v>
      </c>
      <c r="C135" s="3" t="s">
        <v>1195</v>
      </c>
      <c r="D135" s="3" t="s">
        <v>1196</v>
      </c>
      <c r="E135" s="3"/>
      <c r="F135" s="4">
        <v>5571640045</v>
      </c>
      <c r="G135" s="100" t="s">
        <v>1197</v>
      </c>
      <c r="H135" s="2">
        <f t="shared" si="6"/>
        <v>36</v>
      </c>
      <c r="I135" s="11"/>
      <c r="J135" s="6">
        <v>0</v>
      </c>
      <c r="K135" s="6">
        <v>1</v>
      </c>
      <c r="L135" s="89">
        <v>43809.583333333336</v>
      </c>
      <c r="M135" s="6" t="s">
        <v>231</v>
      </c>
      <c r="N135" s="6">
        <v>14</v>
      </c>
      <c r="AU135" s="14"/>
      <c r="AW135" s="14"/>
      <c r="AX135" s="14"/>
    </row>
    <row r="136" spans="1:50" ht="27">
      <c r="A136" s="6" t="s">
        <v>1107</v>
      </c>
      <c r="B136" s="1" t="s">
        <v>543</v>
      </c>
      <c r="C136" s="3" t="s">
        <v>1202</v>
      </c>
      <c r="D136" s="3" t="s">
        <v>1203</v>
      </c>
      <c r="E136" s="3" t="str">
        <f>CONCATENATE("SJv",B136,D136)</f>
        <v>SJvCAntonina Leyva Vasquez</v>
      </c>
      <c r="F136" s="4">
        <v>5563293167</v>
      </c>
      <c r="G136" s="92">
        <v>5528405635</v>
      </c>
      <c r="H136" s="2">
        <f t="shared" si="6"/>
        <v>62</v>
      </c>
      <c r="I136" s="11"/>
      <c r="J136" s="6">
        <v>2</v>
      </c>
      <c r="K136" s="6">
        <v>3</v>
      </c>
      <c r="L136" s="91">
        <v>43840</v>
      </c>
      <c r="M136" s="16" t="s">
        <v>1204</v>
      </c>
      <c r="N136" s="6">
        <v>24</v>
      </c>
      <c r="AU136" s="14"/>
      <c r="AW136" s="14"/>
      <c r="AX136" s="14"/>
    </row>
    <row r="137" spans="1:50" ht="27">
      <c r="A137" s="6" t="s">
        <v>1107</v>
      </c>
      <c r="B137" s="1" t="s">
        <v>543</v>
      </c>
      <c r="C137" s="3" t="s">
        <v>1205</v>
      </c>
      <c r="D137" s="3" t="s">
        <v>1206</v>
      </c>
      <c r="E137" s="3"/>
      <c r="F137" s="10"/>
      <c r="G137" s="92">
        <v>5526599334</v>
      </c>
      <c r="H137" s="2">
        <f t="shared" si="6"/>
        <v>77</v>
      </c>
      <c r="I137" s="11"/>
      <c r="J137" s="6">
        <v>2</v>
      </c>
      <c r="K137" s="6">
        <v>0</v>
      </c>
      <c r="L137" s="89">
        <v>43809.583333333336</v>
      </c>
      <c r="M137" s="6" t="s">
        <v>1207</v>
      </c>
      <c r="N137" s="6">
        <v>30</v>
      </c>
      <c r="AU137" s="14"/>
      <c r="AW137" s="14"/>
      <c r="AX137" s="14"/>
    </row>
    <row r="138" spans="1:50" ht="27">
      <c r="A138" s="6" t="s">
        <v>1107</v>
      </c>
      <c r="B138" s="1" t="s">
        <v>543</v>
      </c>
      <c r="C138" s="3" t="s">
        <v>1208</v>
      </c>
      <c r="D138" s="3" t="s">
        <v>1209</v>
      </c>
      <c r="E138" s="3"/>
      <c r="F138" s="4">
        <v>4432568663</v>
      </c>
      <c r="G138" s="92">
        <v>5518027993</v>
      </c>
      <c r="H138" s="2">
        <f t="shared" si="6"/>
        <v>62</v>
      </c>
      <c r="I138" s="11"/>
      <c r="J138" s="6">
        <v>1</v>
      </c>
      <c r="K138" s="6">
        <v>3</v>
      </c>
      <c r="L138" s="89">
        <v>43832.583333333336</v>
      </c>
      <c r="M138" s="6" t="s">
        <v>1211</v>
      </c>
      <c r="N138" s="6">
        <v>24</v>
      </c>
      <c r="O138" s="6">
        <v>16</v>
      </c>
      <c r="P138" s="6">
        <v>15</v>
      </c>
      <c r="Q138" s="6">
        <v>3</v>
      </c>
      <c r="R138" s="6" t="s">
        <v>1212</v>
      </c>
      <c r="S138" s="6">
        <v>2</v>
      </c>
      <c r="T138" s="6">
        <v>1</v>
      </c>
      <c r="U138" s="6">
        <v>1</v>
      </c>
      <c r="V138" s="6" t="s">
        <v>1182</v>
      </c>
      <c r="W138" s="6">
        <v>2</v>
      </c>
      <c r="X138" s="6">
        <v>1</v>
      </c>
      <c r="Y138" s="6">
        <v>1</v>
      </c>
      <c r="Z138" s="6" t="s">
        <v>1214</v>
      </c>
      <c r="AA138" s="6">
        <v>9</v>
      </c>
      <c r="AB138" s="6">
        <v>2</v>
      </c>
      <c r="AC138" s="6">
        <v>1</v>
      </c>
      <c r="AD138" s="6" t="s">
        <v>871</v>
      </c>
      <c r="AE138" s="6">
        <v>1</v>
      </c>
      <c r="AF138" s="6" t="s">
        <v>684</v>
      </c>
      <c r="AG138" s="6">
        <v>1</v>
      </c>
      <c r="AH138" s="6">
        <v>4</v>
      </c>
      <c r="AI138" s="6" t="s">
        <v>988</v>
      </c>
      <c r="AJ138" s="6" t="s">
        <v>989</v>
      </c>
      <c r="AK138" s="6" t="s">
        <v>1188</v>
      </c>
      <c r="AL138" s="6">
        <v>6</v>
      </c>
      <c r="AM138" s="6">
        <v>1</v>
      </c>
      <c r="AN138" s="6">
        <v>1</v>
      </c>
      <c r="AO138" s="6">
        <v>2</v>
      </c>
      <c r="AP138" s="6" t="s">
        <v>684</v>
      </c>
      <c r="AQ138" s="6" t="s">
        <v>1216</v>
      </c>
      <c r="AR138" s="6" t="s">
        <v>1217</v>
      </c>
      <c r="AS138" s="6">
        <v>5518027493</v>
      </c>
      <c r="AT138" s="6" t="s">
        <v>684</v>
      </c>
      <c r="AU138" s="14"/>
      <c r="AW138" s="14"/>
      <c r="AX138" s="14"/>
    </row>
    <row r="139" spans="1:50" ht="27">
      <c r="A139" s="6" t="s">
        <v>1107</v>
      </c>
      <c r="B139" s="1" t="s">
        <v>543</v>
      </c>
      <c r="C139" s="3" t="s">
        <v>1218</v>
      </c>
      <c r="D139" s="3" t="s">
        <v>1219</v>
      </c>
      <c r="E139" s="3" t="str">
        <f>CONCATENATE("SJv",B139,D139)</f>
        <v>SJvCLeticia Piña Heredia</v>
      </c>
      <c r="F139" s="10"/>
      <c r="G139" s="100">
        <v>5572120481</v>
      </c>
      <c r="H139" s="2">
        <f t="shared" si="6"/>
        <v>54</v>
      </c>
      <c r="I139" s="5">
        <v>58425866</v>
      </c>
      <c r="J139" s="6">
        <v>2</v>
      </c>
      <c r="K139" s="6">
        <v>3</v>
      </c>
      <c r="L139" s="91">
        <v>43822</v>
      </c>
      <c r="M139" s="16" t="s">
        <v>1221</v>
      </c>
      <c r="N139" s="6">
        <v>21</v>
      </c>
      <c r="O139" s="6">
        <v>4</v>
      </c>
      <c r="P139" s="6">
        <v>5</v>
      </c>
      <c r="Q139" s="6">
        <v>3</v>
      </c>
      <c r="R139" s="6" t="s">
        <v>1222</v>
      </c>
      <c r="S139" s="6">
        <v>1</v>
      </c>
      <c r="T139" s="6">
        <v>1</v>
      </c>
      <c r="U139" s="6">
        <v>1</v>
      </c>
      <c r="V139" s="6" t="s">
        <v>1223</v>
      </c>
      <c r="W139" s="6">
        <v>2</v>
      </c>
      <c r="X139" s="6">
        <v>2</v>
      </c>
      <c r="Y139" s="6">
        <v>3</v>
      </c>
      <c r="Z139" s="6" t="s">
        <v>1224</v>
      </c>
      <c r="AA139" s="6">
        <v>6</v>
      </c>
      <c r="AB139" s="6">
        <v>5</v>
      </c>
      <c r="AC139" s="6">
        <v>1</v>
      </c>
      <c r="AD139" s="6" t="s">
        <v>1225</v>
      </c>
      <c r="AE139" s="6">
        <v>1</v>
      </c>
      <c r="AF139" s="6" t="s">
        <v>684</v>
      </c>
      <c r="AG139" s="6">
        <v>2</v>
      </c>
      <c r="AH139" s="6">
        <v>4</v>
      </c>
      <c r="AI139" s="6" t="s">
        <v>988</v>
      </c>
      <c r="AJ139" s="6" t="s">
        <v>989</v>
      </c>
      <c r="AK139" s="6" t="s">
        <v>1150</v>
      </c>
      <c r="AL139" s="6">
        <v>4</v>
      </c>
      <c r="AM139" s="6" t="s">
        <v>613</v>
      </c>
      <c r="AN139" s="6">
        <v>1</v>
      </c>
      <c r="AO139" s="6">
        <v>1</v>
      </c>
      <c r="AP139" s="6" t="s">
        <v>684</v>
      </c>
      <c r="AQ139" s="6" t="s">
        <v>1229</v>
      </c>
      <c r="AR139" s="6" t="s">
        <v>1230</v>
      </c>
      <c r="AS139" s="6" t="s">
        <v>684</v>
      </c>
      <c r="AT139" s="6">
        <v>58425866</v>
      </c>
      <c r="AU139" s="14"/>
      <c r="AW139" s="14"/>
      <c r="AX139" s="14"/>
    </row>
    <row r="140" spans="1:50" ht="27">
      <c r="A140" s="6" t="s">
        <v>1107</v>
      </c>
      <c r="B140" s="1" t="s">
        <v>543</v>
      </c>
      <c r="C140" s="3" t="s">
        <v>1231</v>
      </c>
      <c r="D140" s="3" t="s">
        <v>1232</v>
      </c>
      <c r="E140" s="3"/>
      <c r="F140" s="10"/>
      <c r="G140" s="100">
        <v>5524040317</v>
      </c>
      <c r="H140" s="2">
        <f t="shared" si="6"/>
        <v>44</v>
      </c>
      <c r="I140" s="11"/>
      <c r="J140" s="6">
        <v>0</v>
      </c>
      <c r="K140" s="6">
        <v>0</v>
      </c>
      <c r="L140" s="17">
        <v>43801.625</v>
      </c>
      <c r="M140" s="12" t="s">
        <v>1235</v>
      </c>
      <c r="N140" s="6">
        <v>17</v>
      </c>
      <c r="AU140" s="14"/>
      <c r="AW140" s="14"/>
      <c r="AX140" s="14"/>
    </row>
    <row r="141" spans="1:50" ht="27">
      <c r="A141" s="6" t="s">
        <v>1107</v>
      </c>
      <c r="B141" s="1" t="s">
        <v>543</v>
      </c>
      <c r="C141" s="3" t="s">
        <v>1236</v>
      </c>
      <c r="D141" s="3" t="s">
        <v>1237</v>
      </c>
      <c r="E141" s="3"/>
      <c r="F141" s="10"/>
      <c r="G141" s="92">
        <v>5582454310</v>
      </c>
      <c r="H141" s="2">
        <f t="shared" si="6"/>
        <v>72</v>
      </c>
      <c r="I141" s="11"/>
      <c r="J141" s="6">
        <v>1</v>
      </c>
      <c r="K141" s="6">
        <v>0</v>
      </c>
      <c r="L141" s="6">
        <v>1</v>
      </c>
      <c r="M141" s="12" t="s">
        <v>1238</v>
      </c>
      <c r="N141" s="6">
        <v>28</v>
      </c>
      <c r="AU141" s="14"/>
      <c r="AW141" s="14"/>
      <c r="AX141" s="14"/>
    </row>
    <row r="142" spans="1:50" ht="27">
      <c r="A142" s="6" t="s">
        <v>1107</v>
      </c>
      <c r="B142" s="1" t="s">
        <v>543</v>
      </c>
      <c r="C142" s="3" t="s">
        <v>1241</v>
      </c>
      <c r="D142" s="3" t="s">
        <v>1242</v>
      </c>
      <c r="E142" s="3"/>
      <c r="F142" s="10"/>
      <c r="G142" s="100">
        <v>5577668569</v>
      </c>
      <c r="H142" s="2">
        <f t="shared" si="6"/>
        <v>49</v>
      </c>
      <c r="I142" s="11"/>
      <c r="J142" s="6">
        <v>0</v>
      </c>
      <c r="K142" s="6">
        <v>0</v>
      </c>
      <c r="L142" s="6">
        <v>1</v>
      </c>
      <c r="M142" s="12" t="s">
        <v>67</v>
      </c>
      <c r="N142" s="6">
        <v>19</v>
      </c>
      <c r="O142" s="6">
        <v>11</v>
      </c>
      <c r="P142" s="6">
        <v>5</v>
      </c>
      <c r="Q142" s="6">
        <v>5</v>
      </c>
      <c r="R142" s="6" t="s">
        <v>1244</v>
      </c>
      <c r="S142" s="6">
        <v>1</v>
      </c>
      <c r="T142" s="6">
        <v>1</v>
      </c>
      <c r="U142" s="6">
        <v>1</v>
      </c>
      <c r="V142" s="6" t="s">
        <v>982</v>
      </c>
      <c r="W142" s="6">
        <v>1</v>
      </c>
      <c r="X142" s="6">
        <v>2</v>
      </c>
      <c r="Y142" s="6">
        <v>1</v>
      </c>
      <c r="Z142" s="6" t="s">
        <v>1246</v>
      </c>
      <c r="AA142" s="6" t="s">
        <v>1128</v>
      </c>
      <c r="AB142" s="6">
        <v>2</v>
      </c>
      <c r="AC142" s="6">
        <v>4</v>
      </c>
      <c r="AD142" s="6" t="s">
        <v>1146</v>
      </c>
      <c r="AE142" s="6">
        <v>1</v>
      </c>
      <c r="AF142" s="6" t="s">
        <v>684</v>
      </c>
      <c r="AG142" s="6">
        <v>2</v>
      </c>
      <c r="AH142" s="6">
        <v>4</v>
      </c>
      <c r="AI142" s="6" t="s">
        <v>1250</v>
      </c>
      <c r="AJ142" s="6" t="s">
        <v>1251</v>
      </c>
      <c r="AK142" s="6" t="s">
        <v>684</v>
      </c>
      <c r="AL142" s="6">
        <v>5</v>
      </c>
      <c r="AM142" s="6">
        <v>1</v>
      </c>
      <c r="AN142" s="6">
        <v>2</v>
      </c>
      <c r="AO142" s="6">
        <v>1</v>
      </c>
      <c r="AP142" s="6" t="s">
        <v>684</v>
      </c>
      <c r="AQ142" s="6" t="s">
        <v>1254</v>
      </c>
      <c r="AR142" s="6" t="s">
        <v>1255</v>
      </c>
      <c r="AS142" s="6">
        <v>5577668564</v>
      </c>
      <c r="AT142" s="6" t="s">
        <v>684</v>
      </c>
      <c r="AU142" s="14"/>
      <c r="AW142" s="14"/>
      <c r="AX142" s="14"/>
    </row>
    <row r="143" spans="1:50" ht="27">
      <c r="A143" s="6" t="s">
        <v>1107</v>
      </c>
      <c r="B143" s="1" t="s">
        <v>543</v>
      </c>
      <c r="C143" s="3" t="s">
        <v>1257</v>
      </c>
      <c r="D143" s="3" t="s">
        <v>1258</v>
      </c>
      <c r="E143" s="3"/>
      <c r="F143" s="4">
        <v>5530490753</v>
      </c>
      <c r="G143" s="92">
        <v>5575159853</v>
      </c>
      <c r="H143" s="2">
        <f t="shared" si="6"/>
        <v>49</v>
      </c>
      <c r="I143" s="11"/>
      <c r="J143" s="6">
        <v>2</v>
      </c>
      <c r="K143" s="6">
        <v>0</v>
      </c>
      <c r="L143" s="17">
        <v>43801.625</v>
      </c>
      <c r="M143" s="6" t="s">
        <v>1259</v>
      </c>
      <c r="N143" s="6">
        <v>19</v>
      </c>
      <c r="O143" s="6">
        <v>101</v>
      </c>
      <c r="P143" s="6">
        <v>11</v>
      </c>
      <c r="Q143" s="6">
        <v>5</v>
      </c>
      <c r="R143" s="6" t="s">
        <v>1011</v>
      </c>
      <c r="S143" s="6">
        <v>1</v>
      </c>
      <c r="T143" s="6">
        <v>1</v>
      </c>
      <c r="U143" s="6">
        <v>1</v>
      </c>
      <c r="V143" s="6" t="s">
        <v>1127</v>
      </c>
      <c r="W143" s="6">
        <v>1</v>
      </c>
      <c r="X143" s="6">
        <v>1</v>
      </c>
      <c r="Y143" s="6">
        <v>1</v>
      </c>
      <c r="Z143" s="22" t="s">
        <v>1128</v>
      </c>
      <c r="AA143" s="6">
        <v>1</v>
      </c>
      <c r="AB143" s="6">
        <v>0</v>
      </c>
      <c r="AC143" s="6">
        <v>1</v>
      </c>
      <c r="AD143" s="6" t="s">
        <v>986</v>
      </c>
      <c r="AE143" s="6">
        <v>1</v>
      </c>
      <c r="AF143" s="6" t="s">
        <v>684</v>
      </c>
      <c r="AG143" s="6">
        <v>1</v>
      </c>
      <c r="AH143" s="6">
        <v>1</v>
      </c>
      <c r="AI143" s="6" t="s">
        <v>1250</v>
      </c>
      <c r="AJ143" s="6" t="s">
        <v>989</v>
      </c>
      <c r="AK143" s="6" t="s">
        <v>1261</v>
      </c>
      <c r="AL143" s="6">
        <v>4</v>
      </c>
      <c r="AM143" s="6">
        <v>1</v>
      </c>
      <c r="AN143" s="6">
        <v>2</v>
      </c>
      <c r="AO143" s="6">
        <v>1</v>
      </c>
      <c r="AP143" s="6" t="s">
        <v>1264</v>
      </c>
      <c r="AQ143" s="6" t="s">
        <v>1265</v>
      </c>
      <c r="AR143" s="6" t="s">
        <v>1258</v>
      </c>
      <c r="AS143" s="6">
        <v>5575159853</v>
      </c>
      <c r="AT143" s="6">
        <v>5575159853</v>
      </c>
      <c r="AU143" s="14"/>
      <c r="AW143" s="14"/>
      <c r="AX143" s="14"/>
    </row>
    <row r="144" spans="1:50" ht="26.25">
      <c r="A144" s="6" t="s">
        <v>1107</v>
      </c>
      <c r="B144" s="1" t="s">
        <v>543</v>
      </c>
      <c r="C144" s="3" t="s">
        <v>1267</v>
      </c>
      <c r="D144" s="3" t="s">
        <v>1268</v>
      </c>
      <c r="E144" s="3"/>
      <c r="F144" s="98">
        <v>5516900654</v>
      </c>
      <c r="G144" s="11"/>
      <c r="H144" s="2">
        <f t="shared" si="6"/>
        <v>52</v>
      </c>
      <c r="I144" s="11"/>
      <c r="J144" s="6">
        <v>0</v>
      </c>
      <c r="K144" s="6">
        <v>2</v>
      </c>
      <c r="L144" s="89">
        <v>43809.583333333336</v>
      </c>
      <c r="M144" s="6" t="s">
        <v>1269</v>
      </c>
      <c r="N144" s="6">
        <v>20</v>
      </c>
      <c r="AM144" s="6" t="s">
        <v>842</v>
      </c>
      <c r="AT144" s="6" t="s">
        <v>842</v>
      </c>
      <c r="AU144" s="14"/>
      <c r="AW144" s="14"/>
      <c r="AX144" s="14"/>
    </row>
    <row r="145" spans="1:50" ht="27">
      <c r="A145" s="6" t="s">
        <v>1107</v>
      </c>
      <c r="B145" s="1" t="s">
        <v>543</v>
      </c>
      <c r="C145" s="3" t="s">
        <v>1271</v>
      </c>
      <c r="D145" s="3" t="s">
        <v>1273</v>
      </c>
      <c r="E145" s="3"/>
      <c r="F145" s="4">
        <v>5578215709</v>
      </c>
      <c r="G145" s="92">
        <v>5541115075</v>
      </c>
      <c r="H145" s="2">
        <f t="shared" si="6"/>
        <v>41</v>
      </c>
      <c r="I145" s="11"/>
      <c r="J145" s="6">
        <v>1</v>
      </c>
      <c r="K145" s="6">
        <v>0</v>
      </c>
      <c r="L145" s="17">
        <v>43832.625</v>
      </c>
      <c r="M145" s="6" t="s">
        <v>1277</v>
      </c>
      <c r="N145" s="6">
        <v>16</v>
      </c>
      <c r="O145" s="6">
        <v>9</v>
      </c>
      <c r="P145" s="6">
        <v>6</v>
      </c>
      <c r="Q145" s="6">
        <v>215</v>
      </c>
      <c r="R145" s="6" t="s">
        <v>1278</v>
      </c>
      <c r="S145" s="6">
        <v>2</v>
      </c>
      <c r="T145" s="6">
        <v>1</v>
      </c>
      <c r="U145" s="6">
        <v>1</v>
      </c>
      <c r="V145" s="6" t="s">
        <v>1127</v>
      </c>
      <c r="W145" s="6">
        <v>1</v>
      </c>
      <c r="X145" s="6">
        <v>2</v>
      </c>
      <c r="Y145" s="6" t="s">
        <v>684</v>
      </c>
      <c r="Z145" s="6" t="s">
        <v>984</v>
      </c>
      <c r="AA145" s="6" t="s">
        <v>684</v>
      </c>
      <c r="AB145" s="6">
        <v>0</v>
      </c>
      <c r="AC145" s="6" t="s">
        <v>684</v>
      </c>
      <c r="AD145" s="6" t="s">
        <v>684</v>
      </c>
      <c r="AE145" s="6" t="s">
        <v>684</v>
      </c>
      <c r="AF145" s="6" t="s">
        <v>684</v>
      </c>
      <c r="AG145" s="6" t="s">
        <v>684</v>
      </c>
      <c r="AH145" s="6" t="s">
        <v>684</v>
      </c>
      <c r="AI145" s="6" t="s">
        <v>684</v>
      </c>
      <c r="AJ145" s="6" t="s">
        <v>684</v>
      </c>
      <c r="AK145" s="6" t="s">
        <v>684</v>
      </c>
      <c r="AL145" s="6" t="s">
        <v>684</v>
      </c>
      <c r="AM145" s="6" t="s">
        <v>684</v>
      </c>
      <c r="AN145" s="6" t="s">
        <v>684</v>
      </c>
      <c r="AO145" s="6" t="s">
        <v>684</v>
      </c>
      <c r="AP145" s="6" t="s">
        <v>684</v>
      </c>
      <c r="AQ145" s="6" t="s">
        <v>684</v>
      </c>
      <c r="AR145" s="6" t="s">
        <v>684</v>
      </c>
      <c r="AS145" s="6" t="s">
        <v>684</v>
      </c>
      <c r="AT145" s="6" t="s">
        <v>684</v>
      </c>
      <c r="AU145" s="14"/>
      <c r="AW145" s="14"/>
      <c r="AX145" s="14"/>
    </row>
    <row r="146" spans="1:50" ht="26.25">
      <c r="A146" s="6" t="s">
        <v>1107</v>
      </c>
      <c r="B146" s="1" t="s">
        <v>543</v>
      </c>
      <c r="C146" s="3" t="s">
        <v>1279</v>
      </c>
      <c r="D146" s="113" t="s">
        <v>1280</v>
      </c>
      <c r="E146" s="113"/>
      <c r="F146" s="10"/>
      <c r="G146" s="5">
        <v>55484707</v>
      </c>
      <c r="H146" s="2">
        <f t="shared" si="6"/>
        <v>29</v>
      </c>
      <c r="I146" s="5">
        <v>55280738</v>
      </c>
      <c r="J146" s="6">
        <v>0</v>
      </c>
      <c r="K146" s="6">
        <v>0</v>
      </c>
      <c r="L146" s="17"/>
      <c r="M146" s="6" t="s">
        <v>67</v>
      </c>
      <c r="N146" s="6">
        <v>11</v>
      </c>
      <c r="AU146" s="14"/>
      <c r="AW146" s="14"/>
      <c r="AX146" s="14"/>
    </row>
    <row r="147" spans="1:50" ht="27">
      <c r="A147" s="6" t="s">
        <v>1107</v>
      </c>
      <c r="B147" s="1" t="s">
        <v>543</v>
      </c>
      <c r="C147" s="3" t="s">
        <v>1287</v>
      </c>
      <c r="D147" s="80"/>
      <c r="E147" s="80"/>
      <c r="F147" s="10"/>
      <c r="G147" s="92">
        <v>5572207731</v>
      </c>
      <c r="H147" s="2">
        <f t="shared" si="6"/>
        <v>52</v>
      </c>
      <c r="I147" s="11"/>
      <c r="J147" s="6">
        <v>1</v>
      </c>
      <c r="K147" s="6">
        <v>2</v>
      </c>
      <c r="L147" s="40">
        <v>43832</v>
      </c>
      <c r="M147" s="6" t="s">
        <v>288</v>
      </c>
      <c r="N147" s="6">
        <v>20</v>
      </c>
      <c r="O147" s="6">
        <v>215</v>
      </c>
      <c r="R147" s="6" t="s">
        <v>1289</v>
      </c>
      <c r="S147" s="6">
        <v>1</v>
      </c>
      <c r="T147" s="6">
        <v>2</v>
      </c>
      <c r="U147" s="6">
        <v>1</v>
      </c>
      <c r="V147" s="6">
        <v>3</v>
      </c>
      <c r="W147" s="6">
        <v>1</v>
      </c>
      <c r="X147" s="6">
        <v>2</v>
      </c>
      <c r="Y147" s="6">
        <v>1</v>
      </c>
      <c r="Z147" s="6" t="s">
        <v>1184</v>
      </c>
      <c r="AA147" s="6" t="s">
        <v>1290</v>
      </c>
      <c r="AB147" s="6">
        <v>0</v>
      </c>
      <c r="AC147" s="6">
        <v>1</v>
      </c>
      <c r="AD147" s="6" t="s">
        <v>1225</v>
      </c>
      <c r="AE147" s="6">
        <v>1</v>
      </c>
      <c r="AF147" s="6" t="s">
        <v>684</v>
      </c>
      <c r="AG147" s="6">
        <v>2</v>
      </c>
      <c r="AH147" s="6">
        <v>4</v>
      </c>
      <c r="AI147" s="6" t="s">
        <v>1250</v>
      </c>
      <c r="AJ147" s="6" t="s">
        <v>989</v>
      </c>
      <c r="AK147" s="6" t="s">
        <v>1291</v>
      </c>
      <c r="AL147" s="6">
        <v>4</v>
      </c>
      <c r="AM147" s="6">
        <v>1</v>
      </c>
      <c r="AN147" s="6">
        <v>2</v>
      </c>
      <c r="AO147" s="6">
        <v>1</v>
      </c>
      <c r="AP147" s="6" t="s">
        <v>684</v>
      </c>
      <c r="AQ147" s="6">
        <v>1</v>
      </c>
      <c r="AR147" s="6" t="s">
        <v>1296</v>
      </c>
      <c r="AS147" s="6">
        <v>5572207731</v>
      </c>
      <c r="AT147" s="6" t="s">
        <v>684</v>
      </c>
      <c r="AU147" s="14"/>
      <c r="AW147" s="14"/>
      <c r="AX147" s="14"/>
    </row>
    <row r="148" spans="1:50" ht="27">
      <c r="A148" s="6" t="s">
        <v>1107</v>
      </c>
      <c r="B148" s="1" t="s">
        <v>543</v>
      </c>
      <c r="C148" s="3" t="s">
        <v>1297</v>
      </c>
      <c r="D148" s="3" t="s">
        <v>1298</v>
      </c>
      <c r="E148" s="3"/>
      <c r="F148" s="4">
        <v>5614508038</v>
      </c>
      <c r="G148" s="92">
        <v>5531338335</v>
      </c>
      <c r="H148" s="2">
        <f t="shared" si="6"/>
        <v>47</v>
      </c>
      <c r="I148" s="11"/>
      <c r="J148" s="6">
        <v>0</v>
      </c>
      <c r="K148" s="6">
        <v>7</v>
      </c>
      <c r="L148" s="40">
        <v>43832</v>
      </c>
      <c r="M148" s="6" t="s">
        <v>1299</v>
      </c>
      <c r="N148" s="6">
        <v>18</v>
      </c>
      <c r="AU148" s="14"/>
      <c r="AW148" s="14"/>
      <c r="AX148" s="14"/>
    </row>
    <row r="149" spans="1:50" ht="26.25">
      <c r="B149" s="1"/>
      <c r="C149" s="80"/>
      <c r="D149" s="3" t="s">
        <v>1301</v>
      </c>
      <c r="E149" s="3"/>
      <c r="F149" s="10"/>
      <c r="G149" s="5">
        <v>5546564236</v>
      </c>
      <c r="H149" s="2"/>
      <c r="I149" s="11"/>
      <c r="L149" s="17">
        <v>43805.875</v>
      </c>
      <c r="M149" s="16" t="s">
        <v>1302</v>
      </c>
      <c r="AU149" s="14"/>
      <c r="AW149" s="14"/>
      <c r="AX149" s="14"/>
    </row>
    <row r="150" spans="1:50" ht="18.75">
      <c r="A150" s="2"/>
      <c r="B150" s="114"/>
      <c r="C150" s="80"/>
      <c r="D150" s="3" t="s">
        <v>1308</v>
      </c>
      <c r="E150" s="3"/>
      <c r="F150" s="10"/>
      <c r="G150" s="5">
        <v>5611984878</v>
      </c>
      <c r="H150" s="115"/>
      <c r="I150" s="11"/>
      <c r="L150" s="17">
        <v>43805.875</v>
      </c>
      <c r="M150" s="16" t="s">
        <v>1302</v>
      </c>
      <c r="AU150" s="14"/>
      <c r="AW150" s="14"/>
      <c r="AX150" s="14"/>
    </row>
    <row r="151" spans="1:50" ht="39">
      <c r="A151" s="2"/>
      <c r="B151" s="116"/>
      <c r="C151" s="80"/>
      <c r="D151" s="3" t="s">
        <v>1312</v>
      </c>
      <c r="E151" s="80"/>
      <c r="F151" s="4">
        <v>5581985176</v>
      </c>
      <c r="G151" s="11"/>
      <c r="H151" s="115"/>
      <c r="I151" s="11"/>
      <c r="AU151" s="14"/>
      <c r="AW151" s="14"/>
      <c r="AX151" s="14"/>
    </row>
    <row r="152" spans="1:50" ht="18.75">
      <c r="A152" s="2"/>
      <c r="B152" s="116"/>
      <c r="C152" s="80"/>
      <c r="D152" s="80"/>
      <c r="E152" s="80"/>
      <c r="F152" s="10"/>
      <c r="G152" s="11"/>
      <c r="H152" s="115"/>
      <c r="I152" s="11"/>
      <c r="AU152" s="14"/>
      <c r="AW152" s="14"/>
      <c r="AX152" s="14"/>
    </row>
    <row r="153" spans="1:50" ht="18.75">
      <c r="A153" s="115"/>
      <c r="B153" s="114"/>
      <c r="C153" s="80"/>
      <c r="D153" s="80"/>
      <c r="E153" s="80"/>
      <c r="F153" s="10"/>
      <c r="G153" s="5">
        <v>0</v>
      </c>
      <c r="H153" s="115"/>
      <c r="I153" s="11"/>
      <c r="K153" s="115">
        <f>COUNTIF(K1:K148,0)</f>
        <v>55</v>
      </c>
      <c r="L153" s="32">
        <f t="shared" ref="L153:L158" si="9">K153/$K$160</f>
        <v>0.40441176470588236</v>
      </c>
      <c r="M153" s="32">
        <f>K153/K160</f>
        <v>0.40441176470588236</v>
      </c>
      <c r="AU153" s="14"/>
      <c r="AW153" s="14"/>
      <c r="AX153" s="14"/>
    </row>
    <row r="154" spans="1:50" ht="18.75">
      <c r="B154" s="117"/>
      <c r="C154" s="80"/>
      <c r="D154" s="80"/>
      <c r="E154" s="80"/>
      <c r="F154" s="10"/>
      <c r="G154" s="5">
        <v>1</v>
      </c>
      <c r="H154" s="115"/>
      <c r="I154" s="11"/>
      <c r="K154" s="115">
        <f>COUNTIF(K1:K148,1)</f>
        <v>26</v>
      </c>
      <c r="L154" s="32">
        <f t="shared" si="9"/>
        <v>0.19117647058823528</v>
      </c>
      <c r="AU154" s="14"/>
      <c r="AW154" s="14"/>
      <c r="AX154" s="14"/>
    </row>
    <row r="155" spans="1:50" ht="18.75">
      <c r="B155" s="117"/>
      <c r="C155" s="80"/>
      <c r="D155" s="80"/>
      <c r="E155" s="80"/>
      <c r="F155" s="10"/>
      <c r="G155" s="5">
        <v>2</v>
      </c>
      <c r="H155" s="115"/>
      <c r="I155" s="11"/>
      <c r="K155" s="115">
        <f>COUNTIF(K1:K148,2)</f>
        <v>11</v>
      </c>
      <c r="L155" s="31">
        <f t="shared" si="9"/>
        <v>8.0882352941176475E-2</v>
      </c>
      <c r="M155" s="32">
        <f>L155+L156</f>
        <v>0.38235294117647056</v>
      </c>
      <c r="AU155" s="14"/>
      <c r="AW155" s="14"/>
      <c r="AX155" s="14"/>
    </row>
    <row r="156" spans="1:50" ht="18.75">
      <c r="B156" s="117"/>
      <c r="C156" s="80"/>
      <c r="D156" s="80"/>
      <c r="E156" s="80"/>
      <c r="F156" s="10"/>
      <c r="G156" s="5">
        <v>3</v>
      </c>
      <c r="H156" s="115"/>
      <c r="I156" s="11"/>
      <c r="K156" s="115">
        <f>COUNTIF(K1:K149,3)</f>
        <v>41</v>
      </c>
      <c r="L156" s="31">
        <f t="shared" si="9"/>
        <v>0.3014705882352941</v>
      </c>
      <c r="AU156" s="14"/>
      <c r="AW156" s="14"/>
      <c r="AX156" s="14"/>
    </row>
    <row r="157" spans="1:50" ht="18.75">
      <c r="B157" s="117"/>
      <c r="C157" s="80"/>
      <c r="D157" s="80"/>
      <c r="E157" s="80"/>
      <c r="F157" s="10"/>
      <c r="G157" s="5">
        <v>8</v>
      </c>
      <c r="H157" s="115"/>
      <c r="I157" s="11"/>
      <c r="K157" s="115">
        <f>COUNTIF(K2:K149,8)</f>
        <v>3</v>
      </c>
      <c r="L157" s="32">
        <f t="shared" si="9"/>
        <v>2.2058823529411766E-2</v>
      </c>
      <c r="M157" s="32">
        <f>K157/K160</f>
        <v>2.2058823529411766E-2</v>
      </c>
      <c r="N157" s="32">
        <f>M157/M155</f>
        <v>5.7692307692307702E-2</v>
      </c>
      <c r="AU157" s="14"/>
      <c r="AW157" s="14"/>
      <c r="AX157" s="14"/>
    </row>
    <row r="158" spans="1:50" ht="18.75">
      <c r="B158" s="117"/>
      <c r="C158" s="80"/>
      <c r="D158" s="80"/>
      <c r="E158" s="80"/>
      <c r="F158" s="10"/>
      <c r="G158" s="5">
        <v>9</v>
      </c>
      <c r="H158" s="115"/>
      <c r="I158" s="11"/>
      <c r="K158" s="115">
        <f>COUNTIF(K3:K150,9)</f>
        <v>4</v>
      </c>
      <c r="L158" s="32">
        <f t="shared" si="9"/>
        <v>2.9411764705882353E-2</v>
      </c>
      <c r="M158" s="31">
        <f>K158/(K155+K156)</f>
        <v>7.6923076923076927E-2</v>
      </c>
      <c r="N158" s="32">
        <f>M158/M155</f>
        <v>0.20118343195266275</v>
      </c>
      <c r="AU158" s="14"/>
      <c r="AW158" s="14"/>
      <c r="AX158" s="14"/>
    </row>
    <row r="159" spans="1:50" ht="18.75">
      <c r="B159" s="117"/>
      <c r="C159" s="80"/>
      <c r="D159" s="80"/>
      <c r="E159" s="80"/>
      <c r="F159" s="10"/>
      <c r="G159" s="11"/>
      <c r="H159" s="115"/>
      <c r="I159" s="11"/>
      <c r="K159" s="115">
        <f>COUNTIF(K4:K151,7)</f>
        <v>7</v>
      </c>
      <c r="AU159" s="14"/>
      <c r="AW159" s="14"/>
      <c r="AX159" s="14"/>
    </row>
    <row r="160" spans="1:50" ht="18.75">
      <c r="B160" s="117"/>
      <c r="C160" s="80"/>
      <c r="D160" s="80"/>
      <c r="E160" s="80"/>
      <c r="F160" s="10"/>
      <c r="G160" s="11"/>
      <c r="H160" s="115"/>
      <c r="I160" s="11"/>
      <c r="K160" s="32">
        <f>SUM(K153:K157)</f>
        <v>136</v>
      </c>
      <c r="AU160" s="14"/>
      <c r="AW160" s="14"/>
      <c r="AX160" s="14"/>
    </row>
    <row r="161" spans="1:50" ht="26.25">
      <c r="A161" s="6" t="s">
        <v>1342</v>
      </c>
      <c r="B161" s="1" t="s">
        <v>52</v>
      </c>
      <c r="C161" s="80"/>
      <c r="D161" s="3" t="s">
        <v>1343</v>
      </c>
      <c r="E161" s="3"/>
      <c r="F161" s="4">
        <v>5544703546</v>
      </c>
      <c r="G161" s="5">
        <v>5558473750</v>
      </c>
      <c r="H161" s="115"/>
      <c r="I161" s="11"/>
      <c r="O161" s="6" t="s">
        <v>1346</v>
      </c>
      <c r="P161" s="6">
        <v>11</v>
      </c>
      <c r="Q161" s="6">
        <v>101</v>
      </c>
      <c r="AU161" s="14"/>
      <c r="AW161" s="14"/>
      <c r="AX161" s="14"/>
    </row>
    <row r="162" spans="1:50" ht="18.75">
      <c r="A162" s="6" t="s">
        <v>1342</v>
      </c>
      <c r="B162" s="1" t="s">
        <v>52</v>
      </c>
      <c r="C162" s="80"/>
      <c r="D162" s="80"/>
      <c r="E162" s="80"/>
      <c r="F162" s="10"/>
      <c r="G162" s="11"/>
      <c r="H162" s="115"/>
      <c r="I162" s="11"/>
      <c r="AU162" s="14"/>
      <c r="AW162" s="14"/>
      <c r="AX162" s="14"/>
    </row>
    <row r="163" spans="1:50" ht="18.75">
      <c r="B163" s="117"/>
      <c r="C163" s="80"/>
      <c r="D163" s="80"/>
      <c r="E163" s="80"/>
      <c r="F163" s="10"/>
      <c r="G163" s="11"/>
      <c r="H163" s="115"/>
      <c r="I163" s="11"/>
      <c r="AU163" s="14"/>
      <c r="AW163" s="14"/>
      <c r="AX163" s="14"/>
    </row>
    <row r="164" spans="1:50" ht="18.75">
      <c r="B164" s="117"/>
      <c r="C164" s="80"/>
      <c r="D164" s="80"/>
      <c r="E164" s="80"/>
      <c r="F164" s="10"/>
      <c r="G164" s="11"/>
      <c r="H164" s="115"/>
      <c r="I164" s="11"/>
      <c r="AU164" s="14"/>
      <c r="AW164" s="14"/>
      <c r="AX164" s="14"/>
    </row>
    <row r="165" spans="1:50" ht="18.75">
      <c r="B165" s="117"/>
      <c r="C165" s="80"/>
      <c r="D165" s="80"/>
      <c r="E165" s="80"/>
      <c r="F165" s="10"/>
      <c r="G165" s="11"/>
      <c r="H165" s="115"/>
      <c r="I165" s="11"/>
      <c r="AU165" s="14"/>
      <c r="AW165" s="14"/>
      <c r="AX165" s="14"/>
    </row>
    <row r="166" spans="1:50" ht="18.75">
      <c r="B166" s="117"/>
      <c r="C166" s="80"/>
      <c r="D166" s="80"/>
      <c r="E166" s="80"/>
      <c r="F166" s="10"/>
      <c r="G166" s="11"/>
      <c r="H166" s="115"/>
      <c r="I166" s="11"/>
      <c r="AU166" s="14"/>
      <c r="AW166" s="14"/>
      <c r="AX166" s="14"/>
    </row>
    <row r="167" spans="1:50" ht="18.75">
      <c r="B167" s="117"/>
      <c r="C167" s="80"/>
      <c r="D167" s="80"/>
      <c r="E167" s="80"/>
      <c r="F167" s="10"/>
      <c r="G167" s="11"/>
      <c r="H167" s="115"/>
      <c r="I167" s="11"/>
      <c r="AU167" s="14"/>
      <c r="AW167" s="14"/>
      <c r="AX167" s="14"/>
    </row>
    <row r="168" spans="1:50" ht="18.75">
      <c r="B168" s="117"/>
      <c r="C168" s="80"/>
      <c r="D168" s="80"/>
      <c r="E168" s="80"/>
      <c r="F168" s="10"/>
      <c r="G168" s="11"/>
      <c r="H168" s="115"/>
      <c r="I168" s="11"/>
      <c r="AU168" s="14"/>
      <c r="AW168" s="14"/>
      <c r="AX168" s="14"/>
    </row>
    <row r="169" spans="1:50" ht="18.75">
      <c r="B169" s="117"/>
      <c r="C169" s="80"/>
      <c r="D169" s="80"/>
      <c r="E169" s="80"/>
      <c r="F169" s="10"/>
      <c r="G169" s="11"/>
      <c r="H169" s="115"/>
      <c r="I169" s="11"/>
      <c r="AU169" s="14"/>
      <c r="AW169" s="14"/>
      <c r="AX169" s="14"/>
    </row>
    <row r="170" spans="1:50" ht="18.75">
      <c r="B170" s="117"/>
      <c r="C170" s="80"/>
      <c r="D170" s="80"/>
      <c r="E170" s="80"/>
      <c r="F170" s="10"/>
      <c r="G170" s="11"/>
      <c r="H170" s="115"/>
      <c r="I170" s="11"/>
      <c r="AU170" s="14"/>
      <c r="AW170" s="14"/>
      <c r="AX170" s="14"/>
    </row>
    <row r="171" spans="1:50" ht="18.75">
      <c r="B171" s="117"/>
      <c r="C171" s="80"/>
      <c r="D171" s="80"/>
      <c r="E171" s="80"/>
      <c r="F171" s="10"/>
      <c r="G171" s="11"/>
      <c r="H171" s="115"/>
      <c r="I171" s="11"/>
      <c r="AU171" s="14"/>
      <c r="AW171" s="14"/>
      <c r="AX171" s="14"/>
    </row>
    <row r="172" spans="1:50" ht="18.75">
      <c r="B172" s="117"/>
      <c r="C172" s="80"/>
      <c r="D172" s="80"/>
      <c r="E172" s="80"/>
      <c r="F172" s="10"/>
      <c r="G172" s="11"/>
      <c r="H172" s="115"/>
      <c r="I172" s="11"/>
      <c r="AU172" s="14"/>
      <c r="AW172" s="14"/>
      <c r="AX172" s="14"/>
    </row>
    <row r="173" spans="1:50" ht="18.75">
      <c r="B173" s="117"/>
      <c r="C173" s="80"/>
      <c r="D173" s="80"/>
      <c r="E173" s="80"/>
      <c r="F173" s="10"/>
      <c r="G173" s="11"/>
      <c r="H173" s="115"/>
      <c r="I173" s="11"/>
      <c r="AU173" s="14"/>
      <c r="AW173" s="14"/>
      <c r="AX173" s="14"/>
    </row>
    <row r="174" spans="1:50" ht="18.75">
      <c r="B174" s="117"/>
      <c r="C174" s="80"/>
      <c r="D174" s="80"/>
      <c r="E174" s="80"/>
      <c r="F174" s="10"/>
      <c r="G174" s="11"/>
      <c r="H174" s="115"/>
      <c r="I174" s="11"/>
      <c r="AU174" s="14"/>
      <c r="AW174" s="14"/>
      <c r="AX174" s="14"/>
    </row>
    <row r="175" spans="1:50" ht="18.75">
      <c r="B175" s="117"/>
      <c r="C175" s="80"/>
      <c r="D175" s="80"/>
      <c r="E175" s="80"/>
      <c r="F175" s="10"/>
      <c r="G175" s="11"/>
      <c r="H175" s="115"/>
      <c r="I175" s="11"/>
      <c r="AU175" s="14"/>
      <c r="AW175" s="14"/>
      <c r="AX175" s="14"/>
    </row>
    <row r="176" spans="1:50" ht="18.75">
      <c r="B176" s="117"/>
      <c r="C176" s="80"/>
      <c r="D176" s="80"/>
      <c r="E176" s="80"/>
      <c r="F176" s="10"/>
      <c r="G176" s="11"/>
      <c r="H176" s="115"/>
      <c r="I176" s="11"/>
      <c r="AU176" s="14"/>
      <c r="AW176" s="14"/>
      <c r="AX176" s="14"/>
    </row>
    <row r="177" spans="2:50" ht="18.75">
      <c r="B177" s="117"/>
      <c r="C177" s="80"/>
      <c r="D177" s="80"/>
      <c r="E177" s="80"/>
      <c r="F177" s="10"/>
      <c r="G177" s="11"/>
      <c r="H177" s="115"/>
      <c r="I177" s="11"/>
      <c r="AU177" s="14"/>
      <c r="AW177" s="14"/>
      <c r="AX177" s="14"/>
    </row>
    <row r="178" spans="2:50" ht="18.75">
      <c r="B178" s="117"/>
      <c r="C178" s="80"/>
      <c r="D178" s="80"/>
      <c r="E178" s="80"/>
      <c r="F178" s="10"/>
      <c r="G178" s="11"/>
      <c r="H178" s="115"/>
      <c r="I178" s="11"/>
      <c r="AU178" s="14"/>
      <c r="AW178" s="14"/>
      <c r="AX178" s="14"/>
    </row>
    <row r="179" spans="2:50" ht="18.75">
      <c r="B179" s="117"/>
      <c r="C179" s="80"/>
      <c r="D179" s="80"/>
      <c r="E179" s="80"/>
      <c r="F179" s="10"/>
      <c r="G179" s="11"/>
      <c r="H179" s="115"/>
      <c r="I179" s="11"/>
      <c r="AU179" s="14"/>
      <c r="AW179" s="14"/>
      <c r="AX179" s="14"/>
    </row>
    <row r="180" spans="2:50" ht="18.75">
      <c r="B180" s="117"/>
      <c r="C180" s="80"/>
      <c r="D180" s="80"/>
      <c r="E180" s="80"/>
      <c r="F180" s="10"/>
      <c r="G180" s="11"/>
      <c r="H180" s="115"/>
      <c r="I180" s="11"/>
      <c r="AU180" s="14"/>
      <c r="AW180" s="14"/>
      <c r="AX180" s="14"/>
    </row>
    <row r="181" spans="2:50" ht="18.75">
      <c r="B181" s="117"/>
      <c r="C181" s="80"/>
      <c r="D181" s="80"/>
      <c r="E181" s="80"/>
      <c r="F181" s="10"/>
      <c r="G181" s="11"/>
      <c r="H181" s="115"/>
      <c r="I181" s="11"/>
      <c r="AU181" s="14"/>
      <c r="AW181" s="14"/>
      <c r="AX181" s="14"/>
    </row>
    <row r="182" spans="2:50" ht="18.75">
      <c r="B182" s="117"/>
      <c r="C182" s="80"/>
      <c r="D182" s="80"/>
      <c r="E182" s="80"/>
      <c r="F182" s="10"/>
      <c r="G182" s="11"/>
      <c r="H182" s="115"/>
      <c r="I182" s="11"/>
      <c r="AU182" s="14"/>
      <c r="AW182" s="14"/>
      <c r="AX182" s="14"/>
    </row>
    <row r="183" spans="2:50" ht="18.75">
      <c r="B183" s="117"/>
      <c r="C183" s="80"/>
      <c r="D183" s="80"/>
      <c r="E183" s="80"/>
      <c r="F183" s="10"/>
      <c r="G183" s="11"/>
      <c r="H183" s="115"/>
      <c r="I183" s="11"/>
      <c r="AU183" s="14"/>
      <c r="AW183" s="14"/>
      <c r="AX183" s="14"/>
    </row>
    <row r="184" spans="2:50" ht="18.75">
      <c r="B184" s="117"/>
      <c r="C184" s="80"/>
      <c r="D184" s="80"/>
      <c r="E184" s="80"/>
      <c r="F184" s="10"/>
      <c r="G184" s="11"/>
      <c r="H184" s="115"/>
      <c r="I184" s="11"/>
      <c r="AU184" s="14"/>
      <c r="AW184" s="14"/>
      <c r="AX184" s="14"/>
    </row>
    <row r="185" spans="2:50" ht="18.75">
      <c r="B185" s="117"/>
      <c r="C185" s="80"/>
      <c r="D185" s="80"/>
      <c r="E185" s="80"/>
      <c r="F185" s="10"/>
      <c r="G185" s="11"/>
      <c r="H185" s="115"/>
      <c r="I185" s="11"/>
      <c r="AU185" s="14"/>
      <c r="AW185" s="14"/>
      <c r="AX185" s="14"/>
    </row>
    <row r="186" spans="2:50" ht="18.75">
      <c r="B186" s="117"/>
      <c r="C186" s="80"/>
      <c r="D186" s="80"/>
      <c r="E186" s="80"/>
      <c r="F186" s="10"/>
      <c r="G186" s="11"/>
      <c r="H186" s="115"/>
      <c r="I186" s="11"/>
      <c r="AU186" s="14"/>
      <c r="AW186" s="14"/>
      <c r="AX186" s="14"/>
    </row>
    <row r="187" spans="2:50" ht="18.75">
      <c r="B187" s="117"/>
      <c r="C187" s="80"/>
      <c r="D187" s="80"/>
      <c r="E187" s="80"/>
      <c r="F187" s="10"/>
      <c r="G187" s="11"/>
      <c r="H187" s="115"/>
      <c r="I187" s="11"/>
      <c r="AU187" s="14"/>
      <c r="AW187" s="14"/>
      <c r="AX187" s="14"/>
    </row>
    <row r="188" spans="2:50" ht="18.75">
      <c r="B188" s="117"/>
      <c r="C188" s="80"/>
      <c r="D188" s="80"/>
      <c r="E188" s="80"/>
      <c r="F188" s="10"/>
      <c r="G188" s="11"/>
      <c r="H188" s="115"/>
      <c r="I188" s="11"/>
      <c r="AU188" s="14"/>
      <c r="AW188" s="14"/>
      <c r="AX188" s="14"/>
    </row>
    <row r="189" spans="2:50" ht="18.75">
      <c r="B189" s="117"/>
      <c r="C189" s="80"/>
      <c r="D189" s="80"/>
      <c r="E189" s="80"/>
      <c r="F189" s="10"/>
      <c r="G189" s="11"/>
      <c r="H189" s="115"/>
      <c r="I189" s="11"/>
      <c r="AU189" s="14"/>
      <c r="AW189" s="14"/>
      <c r="AX189" s="14"/>
    </row>
    <row r="190" spans="2:50" ht="18.75">
      <c r="B190" s="117"/>
      <c r="C190" s="80"/>
      <c r="D190" s="80"/>
      <c r="E190" s="80"/>
      <c r="F190" s="10"/>
      <c r="G190" s="11"/>
      <c r="H190" s="115"/>
      <c r="I190" s="11"/>
      <c r="AU190" s="14"/>
      <c r="AW190" s="14"/>
      <c r="AX190" s="14"/>
    </row>
    <row r="191" spans="2:50" ht="18.75">
      <c r="B191" s="117"/>
      <c r="C191" s="80"/>
      <c r="D191" s="80"/>
      <c r="E191" s="80"/>
      <c r="F191" s="10"/>
      <c r="G191" s="11"/>
      <c r="H191" s="115"/>
      <c r="I191" s="11"/>
      <c r="AU191" s="14"/>
      <c r="AW191" s="14"/>
      <c r="AX191" s="14"/>
    </row>
    <row r="192" spans="2:50" ht="18.75">
      <c r="B192" s="117"/>
      <c r="C192" s="80"/>
      <c r="D192" s="80"/>
      <c r="E192" s="80"/>
      <c r="F192" s="10"/>
      <c r="G192" s="11"/>
      <c r="H192" s="115"/>
      <c r="I192" s="11"/>
      <c r="AU192" s="14"/>
      <c r="AW192" s="14"/>
      <c r="AX192" s="14"/>
    </row>
    <row r="193" spans="2:50" ht="18.75">
      <c r="B193" s="117"/>
      <c r="C193" s="80"/>
      <c r="D193" s="80"/>
      <c r="E193" s="80"/>
      <c r="F193" s="10"/>
      <c r="G193" s="11"/>
      <c r="H193" s="115"/>
      <c r="I193" s="11"/>
      <c r="AU193" s="14"/>
      <c r="AW193" s="14"/>
      <c r="AX193" s="14"/>
    </row>
    <row r="194" spans="2:50" ht="18.75">
      <c r="B194" s="117"/>
      <c r="C194" s="80"/>
      <c r="D194" s="80"/>
      <c r="E194" s="80"/>
      <c r="F194" s="10"/>
      <c r="G194" s="11"/>
      <c r="H194" s="115"/>
      <c r="I194" s="11"/>
      <c r="AU194" s="14"/>
      <c r="AW194" s="14"/>
      <c r="AX194" s="14"/>
    </row>
    <row r="195" spans="2:50" ht="18.75">
      <c r="B195" s="117"/>
      <c r="C195" s="80"/>
      <c r="D195" s="80"/>
      <c r="E195" s="80"/>
      <c r="F195" s="10"/>
      <c r="G195" s="11"/>
      <c r="H195" s="115"/>
      <c r="I195" s="11"/>
      <c r="AU195" s="14"/>
      <c r="AW195" s="14"/>
      <c r="AX195" s="14"/>
    </row>
    <row r="196" spans="2:50" ht="18.75">
      <c r="B196" s="117"/>
      <c r="C196" s="80"/>
      <c r="D196" s="80"/>
      <c r="E196" s="80"/>
      <c r="F196" s="10"/>
      <c r="G196" s="11"/>
      <c r="H196" s="115"/>
      <c r="I196" s="11"/>
      <c r="AU196" s="14"/>
      <c r="AW196" s="14"/>
      <c r="AX196" s="14"/>
    </row>
    <row r="197" spans="2:50" ht="18.75">
      <c r="B197" s="117"/>
      <c r="C197" s="80"/>
      <c r="D197" s="80"/>
      <c r="E197" s="80"/>
      <c r="F197" s="10"/>
      <c r="G197" s="11"/>
      <c r="H197" s="115"/>
      <c r="I197" s="11"/>
      <c r="AU197" s="14"/>
      <c r="AW197" s="14"/>
      <c r="AX197" s="14"/>
    </row>
    <row r="198" spans="2:50" ht="18.75">
      <c r="B198" s="117"/>
      <c r="C198" s="80"/>
      <c r="D198" s="80"/>
      <c r="E198" s="80"/>
      <c r="F198" s="10"/>
      <c r="G198" s="11"/>
      <c r="H198" s="115"/>
      <c r="I198" s="11"/>
      <c r="AU198" s="14"/>
      <c r="AW198" s="14"/>
      <c r="AX198" s="14"/>
    </row>
    <row r="199" spans="2:50" ht="18.75">
      <c r="B199" s="117"/>
      <c r="C199" s="80"/>
      <c r="D199" s="80"/>
      <c r="E199" s="80"/>
      <c r="F199" s="10"/>
      <c r="G199" s="11"/>
      <c r="H199" s="115"/>
      <c r="I199" s="11"/>
      <c r="AU199" s="14"/>
      <c r="AW199" s="14"/>
      <c r="AX199" s="14"/>
    </row>
    <row r="200" spans="2:50" ht="18.75">
      <c r="B200" s="117"/>
      <c r="C200" s="80"/>
      <c r="D200" s="80"/>
      <c r="E200" s="80"/>
      <c r="F200" s="10"/>
      <c r="G200" s="11"/>
      <c r="H200" s="115"/>
      <c r="I200" s="11"/>
      <c r="AU200" s="14"/>
      <c r="AW200" s="14"/>
      <c r="AX200" s="14"/>
    </row>
    <row r="201" spans="2:50" ht="18.75">
      <c r="B201" s="117"/>
      <c r="C201" s="80"/>
      <c r="D201" s="80"/>
      <c r="E201" s="80"/>
      <c r="F201" s="10"/>
      <c r="G201" s="11"/>
      <c r="H201" s="115"/>
      <c r="I201" s="11"/>
      <c r="AU201" s="14"/>
      <c r="AW201" s="14"/>
      <c r="AX201" s="14"/>
    </row>
    <row r="202" spans="2:50" ht="18.75">
      <c r="B202" s="117"/>
      <c r="C202" s="80"/>
      <c r="D202" s="80"/>
      <c r="E202" s="80"/>
      <c r="F202" s="10"/>
      <c r="G202" s="11"/>
      <c r="H202" s="115"/>
      <c r="I202" s="11"/>
      <c r="AU202" s="14"/>
      <c r="AW202" s="14"/>
      <c r="AX202" s="14"/>
    </row>
    <row r="203" spans="2:50" ht="18.75">
      <c r="B203" s="117"/>
      <c r="C203" s="80"/>
      <c r="D203" s="80"/>
      <c r="E203" s="80"/>
      <c r="F203" s="10"/>
      <c r="G203" s="11"/>
      <c r="H203" s="115"/>
      <c r="I203" s="11"/>
      <c r="AU203" s="14"/>
      <c r="AW203" s="14"/>
      <c r="AX203" s="14"/>
    </row>
    <row r="204" spans="2:50" ht="18.75">
      <c r="B204" s="117"/>
      <c r="C204" s="80"/>
      <c r="D204" s="80"/>
      <c r="E204" s="80"/>
      <c r="F204" s="10"/>
      <c r="G204" s="11"/>
      <c r="H204" s="115"/>
      <c r="I204" s="11"/>
      <c r="AU204" s="14"/>
      <c r="AW204" s="14"/>
      <c r="AX204" s="14"/>
    </row>
    <row r="205" spans="2:50" ht="18.75">
      <c r="B205" s="117"/>
      <c r="C205" s="80"/>
      <c r="D205" s="80"/>
      <c r="E205" s="80"/>
      <c r="F205" s="10"/>
      <c r="G205" s="11"/>
      <c r="H205" s="115"/>
      <c r="I205" s="11"/>
      <c r="AU205" s="14"/>
      <c r="AW205" s="14"/>
      <c r="AX205" s="14"/>
    </row>
    <row r="206" spans="2:50" ht="18.75">
      <c r="B206" s="117"/>
      <c r="C206" s="80"/>
      <c r="D206" s="80"/>
      <c r="E206" s="80"/>
      <c r="F206" s="10"/>
      <c r="G206" s="11"/>
      <c r="H206" s="115"/>
      <c r="I206" s="11"/>
      <c r="AU206" s="14"/>
      <c r="AW206" s="14"/>
      <c r="AX206" s="14"/>
    </row>
    <row r="207" spans="2:50" ht="18.75">
      <c r="B207" s="117"/>
      <c r="C207" s="80"/>
      <c r="D207" s="80"/>
      <c r="E207" s="80"/>
      <c r="F207" s="10"/>
      <c r="G207" s="11"/>
      <c r="H207" s="115"/>
      <c r="I207" s="11"/>
      <c r="AU207" s="14"/>
      <c r="AW207" s="14"/>
      <c r="AX207" s="14"/>
    </row>
    <row r="208" spans="2:50" ht="18.75">
      <c r="B208" s="117"/>
      <c r="C208" s="80"/>
      <c r="D208" s="80"/>
      <c r="E208" s="80"/>
      <c r="F208" s="10"/>
      <c r="G208" s="11"/>
      <c r="H208" s="115"/>
      <c r="I208" s="11"/>
      <c r="AU208" s="14"/>
      <c r="AW208" s="14"/>
      <c r="AX208" s="14"/>
    </row>
    <row r="209" spans="2:50" ht="18.75">
      <c r="B209" s="117"/>
      <c r="C209" s="80"/>
      <c r="D209" s="80"/>
      <c r="E209" s="80"/>
      <c r="F209" s="10"/>
      <c r="G209" s="11"/>
      <c r="H209" s="115"/>
      <c r="I209" s="11"/>
      <c r="AU209" s="14"/>
      <c r="AW209" s="14"/>
      <c r="AX209" s="14"/>
    </row>
    <row r="210" spans="2:50" ht="18.75">
      <c r="B210" s="117"/>
      <c r="C210" s="80"/>
      <c r="D210" s="80"/>
      <c r="E210" s="80"/>
      <c r="F210" s="10"/>
      <c r="G210" s="11"/>
      <c r="H210" s="115"/>
      <c r="I210" s="11"/>
      <c r="AU210" s="14"/>
      <c r="AW210" s="14"/>
      <c r="AX210" s="14"/>
    </row>
    <row r="211" spans="2:50" ht="18.75">
      <c r="B211" s="117"/>
      <c r="C211" s="80"/>
      <c r="D211" s="80"/>
      <c r="E211" s="80"/>
      <c r="F211" s="10"/>
      <c r="G211" s="11"/>
      <c r="H211" s="115"/>
      <c r="I211" s="11"/>
      <c r="AU211" s="14"/>
      <c r="AW211" s="14"/>
      <c r="AX211" s="14"/>
    </row>
    <row r="212" spans="2:50" ht="18.75">
      <c r="B212" s="117"/>
      <c r="C212" s="80"/>
      <c r="D212" s="80"/>
      <c r="E212" s="80"/>
      <c r="F212" s="10"/>
      <c r="G212" s="11"/>
      <c r="H212" s="115"/>
      <c r="I212" s="11"/>
      <c r="AU212" s="14"/>
      <c r="AW212" s="14"/>
      <c r="AX212" s="14"/>
    </row>
    <row r="213" spans="2:50" ht="18.75">
      <c r="B213" s="117"/>
      <c r="C213" s="80"/>
      <c r="D213" s="80"/>
      <c r="E213" s="80"/>
      <c r="F213" s="10"/>
      <c r="G213" s="11"/>
      <c r="H213" s="115"/>
      <c r="I213" s="11"/>
      <c r="AU213" s="14"/>
      <c r="AW213" s="14"/>
      <c r="AX213" s="14"/>
    </row>
    <row r="214" spans="2:50" ht="18.75">
      <c r="B214" s="117"/>
      <c r="C214" s="80"/>
      <c r="D214" s="80"/>
      <c r="E214" s="80"/>
      <c r="F214" s="10"/>
      <c r="G214" s="11"/>
      <c r="H214" s="115"/>
      <c r="I214" s="11"/>
      <c r="AU214" s="14"/>
      <c r="AW214" s="14"/>
      <c r="AX214" s="14"/>
    </row>
    <row r="215" spans="2:50" ht="18.75">
      <c r="B215" s="117"/>
      <c r="C215" s="80"/>
      <c r="D215" s="80"/>
      <c r="E215" s="80"/>
      <c r="F215" s="10"/>
      <c r="G215" s="11"/>
      <c r="H215" s="115"/>
      <c r="I215" s="11"/>
      <c r="AU215" s="14"/>
      <c r="AW215" s="14"/>
      <c r="AX215" s="14"/>
    </row>
    <row r="216" spans="2:50" ht="18.75">
      <c r="B216" s="117"/>
      <c r="C216" s="80"/>
      <c r="D216" s="80"/>
      <c r="E216" s="80"/>
      <c r="F216" s="10"/>
      <c r="G216" s="11"/>
      <c r="H216" s="115"/>
      <c r="I216" s="11"/>
      <c r="AU216" s="14"/>
      <c r="AW216" s="14"/>
      <c r="AX216" s="14"/>
    </row>
    <row r="217" spans="2:50" ht="18.75">
      <c r="B217" s="117"/>
      <c r="C217" s="80"/>
      <c r="D217" s="80"/>
      <c r="E217" s="80"/>
      <c r="F217" s="10"/>
      <c r="G217" s="11"/>
      <c r="H217" s="115"/>
      <c r="I217" s="11"/>
      <c r="AU217" s="14"/>
      <c r="AW217" s="14"/>
      <c r="AX217" s="14"/>
    </row>
    <row r="218" spans="2:50" ht="18.75">
      <c r="B218" s="117"/>
      <c r="C218" s="80"/>
      <c r="D218" s="80"/>
      <c r="E218" s="80"/>
      <c r="F218" s="10"/>
      <c r="G218" s="11"/>
      <c r="H218" s="115"/>
      <c r="I218" s="11"/>
      <c r="AU218" s="14"/>
      <c r="AW218" s="14"/>
      <c r="AX218" s="14"/>
    </row>
    <row r="219" spans="2:50" ht="18.75">
      <c r="B219" s="117"/>
      <c r="C219" s="80"/>
      <c r="D219" s="80"/>
      <c r="E219" s="80"/>
      <c r="F219" s="10"/>
      <c r="G219" s="11"/>
      <c r="H219" s="115"/>
      <c r="I219" s="11"/>
      <c r="AU219" s="14"/>
      <c r="AW219" s="14"/>
      <c r="AX219" s="14"/>
    </row>
    <row r="220" spans="2:50" ht="18.75">
      <c r="B220" s="117"/>
      <c r="C220" s="80"/>
      <c r="D220" s="80"/>
      <c r="E220" s="80"/>
      <c r="F220" s="10"/>
      <c r="G220" s="11"/>
      <c r="H220" s="115"/>
      <c r="I220" s="11"/>
      <c r="AU220" s="14"/>
      <c r="AW220" s="14"/>
      <c r="AX220" s="14"/>
    </row>
    <row r="221" spans="2:50" ht="18.75">
      <c r="B221" s="117"/>
      <c r="C221" s="80"/>
      <c r="D221" s="80"/>
      <c r="E221" s="80"/>
      <c r="F221" s="10"/>
      <c r="G221" s="11"/>
      <c r="H221" s="115"/>
      <c r="I221" s="11"/>
      <c r="AU221" s="14"/>
      <c r="AW221" s="14"/>
      <c r="AX221" s="14"/>
    </row>
    <row r="222" spans="2:50" ht="18.75">
      <c r="B222" s="117"/>
      <c r="C222" s="80"/>
      <c r="D222" s="80"/>
      <c r="E222" s="80"/>
      <c r="F222" s="10"/>
      <c r="G222" s="11"/>
      <c r="H222" s="115"/>
      <c r="I222" s="11"/>
      <c r="AU222" s="14"/>
      <c r="AW222" s="14"/>
      <c r="AX222" s="14"/>
    </row>
    <row r="223" spans="2:50" ht="18.75">
      <c r="B223" s="117"/>
      <c r="C223" s="80"/>
      <c r="D223" s="80"/>
      <c r="E223" s="80"/>
      <c r="F223" s="10"/>
      <c r="G223" s="11"/>
      <c r="H223" s="115"/>
      <c r="I223" s="11"/>
      <c r="AU223" s="14"/>
      <c r="AW223" s="14"/>
      <c r="AX223" s="14"/>
    </row>
    <row r="224" spans="2:50" ht="18.75">
      <c r="B224" s="117"/>
      <c r="C224" s="80"/>
      <c r="D224" s="80"/>
      <c r="E224" s="80"/>
      <c r="F224" s="10"/>
      <c r="G224" s="11"/>
      <c r="H224" s="115"/>
      <c r="I224" s="11"/>
      <c r="AU224" s="14"/>
      <c r="AW224" s="14"/>
      <c r="AX224" s="14"/>
    </row>
    <row r="225" spans="2:50" ht="18.75">
      <c r="B225" s="117"/>
      <c r="C225" s="80"/>
      <c r="D225" s="80"/>
      <c r="E225" s="80"/>
      <c r="F225" s="10"/>
      <c r="G225" s="11"/>
      <c r="H225" s="115"/>
      <c r="I225" s="11"/>
      <c r="AU225" s="14"/>
      <c r="AW225" s="14"/>
      <c r="AX225" s="14"/>
    </row>
    <row r="226" spans="2:50" ht="18.75">
      <c r="B226" s="117"/>
      <c r="C226" s="80"/>
      <c r="D226" s="80"/>
      <c r="E226" s="80"/>
      <c r="F226" s="10"/>
      <c r="G226" s="11"/>
      <c r="H226" s="115"/>
      <c r="I226" s="11"/>
      <c r="AU226" s="14"/>
      <c r="AW226" s="14"/>
      <c r="AX226" s="14"/>
    </row>
    <row r="227" spans="2:50" ht="18.75">
      <c r="B227" s="117"/>
      <c r="C227" s="80"/>
      <c r="D227" s="80"/>
      <c r="E227" s="80"/>
      <c r="F227" s="10"/>
      <c r="G227" s="11"/>
      <c r="H227" s="115"/>
      <c r="I227" s="11"/>
      <c r="AU227" s="14"/>
      <c r="AW227" s="14"/>
      <c r="AX227" s="14"/>
    </row>
    <row r="228" spans="2:50" ht="18.75">
      <c r="B228" s="117"/>
      <c r="C228" s="80"/>
      <c r="D228" s="80"/>
      <c r="E228" s="80"/>
      <c r="F228" s="10"/>
      <c r="G228" s="11"/>
      <c r="H228" s="115"/>
      <c r="I228" s="11"/>
      <c r="AU228" s="14"/>
      <c r="AW228" s="14"/>
      <c r="AX228" s="14"/>
    </row>
    <row r="229" spans="2:50" ht="18.75">
      <c r="B229" s="117"/>
      <c r="C229" s="80"/>
      <c r="D229" s="80"/>
      <c r="E229" s="80"/>
      <c r="F229" s="10"/>
      <c r="G229" s="11"/>
      <c r="H229" s="115"/>
      <c r="I229" s="11"/>
      <c r="AU229" s="14"/>
      <c r="AW229" s="14"/>
      <c r="AX229" s="14"/>
    </row>
    <row r="230" spans="2:50" ht="18.75">
      <c r="B230" s="117"/>
      <c r="C230" s="80"/>
      <c r="D230" s="80"/>
      <c r="E230" s="80"/>
      <c r="F230" s="10"/>
      <c r="G230" s="11"/>
      <c r="H230" s="115"/>
      <c r="I230" s="11"/>
      <c r="AU230" s="14"/>
      <c r="AW230" s="14"/>
      <c r="AX230" s="14"/>
    </row>
    <row r="231" spans="2:50" ht="18.75">
      <c r="B231" s="117"/>
      <c r="C231" s="80"/>
      <c r="D231" s="80"/>
      <c r="E231" s="80"/>
      <c r="F231" s="10"/>
      <c r="G231" s="11"/>
      <c r="H231" s="115"/>
      <c r="I231" s="11"/>
      <c r="AU231" s="14"/>
      <c r="AW231" s="14"/>
      <c r="AX231" s="14"/>
    </row>
    <row r="232" spans="2:50" ht="18.75">
      <c r="B232" s="117"/>
      <c r="C232" s="80"/>
      <c r="D232" s="80"/>
      <c r="E232" s="80"/>
      <c r="F232" s="10"/>
      <c r="G232" s="11"/>
      <c r="H232" s="115"/>
      <c r="I232" s="11"/>
      <c r="AU232" s="14"/>
      <c r="AW232" s="14"/>
      <c r="AX232" s="14"/>
    </row>
    <row r="233" spans="2:50" ht="18.75">
      <c r="B233" s="117"/>
      <c r="C233" s="80"/>
      <c r="D233" s="80"/>
      <c r="E233" s="80"/>
      <c r="F233" s="10"/>
      <c r="G233" s="11"/>
      <c r="H233" s="115"/>
      <c r="I233" s="11"/>
      <c r="AU233" s="14"/>
      <c r="AW233" s="14"/>
      <c r="AX233" s="14"/>
    </row>
    <row r="234" spans="2:50" ht="18.75">
      <c r="B234" s="117"/>
      <c r="C234" s="80"/>
      <c r="D234" s="80"/>
      <c r="E234" s="80"/>
      <c r="F234" s="10"/>
      <c r="G234" s="11"/>
      <c r="H234" s="115"/>
      <c r="I234" s="11"/>
      <c r="AU234" s="14"/>
      <c r="AW234" s="14"/>
      <c r="AX234" s="14"/>
    </row>
    <row r="235" spans="2:50" ht="18.75">
      <c r="B235" s="117"/>
      <c r="C235" s="80"/>
      <c r="D235" s="80"/>
      <c r="E235" s="80"/>
      <c r="F235" s="10"/>
      <c r="G235" s="11"/>
      <c r="H235" s="115"/>
      <c r="I235" s="11"/>
      <c r="AU235" s="14"/>
      <c r="AW235" s="14"/>
      <c r="AX235" s="14"/>
    </row>
    <row r="236" spans="2:50" ht="18.75">
      <c r="B236" s="117"/>
      <c r="C236" s="80"/>
      <c r="D236" s="80"/>
      <c r="E236" s="80"/>
      <c r="F236" s="10"/>
      <c r="G236" s="11"/>
      <c r="H236" s="115"/>
      <c r="I236" s="11"/>
      <c r="AU236" s="14"/>
      <c r="AW236" s="14"/>
      <c r="AX236" s="14"/>
    </row>
    <row r="237" spans="2:50" ht="18.75">
      <c r="B237" s="117"/>
      <c r="C237" s="80"/>
      <c r="D237" s="80"/>
      <c r="E237" s="80"/>
      <c r="F237" s="10"/>
      <c r="G237" s="11"/>
      <c r="H237" s="115"/>
      <c r="I237" s="11"/>
      <c r="AU237" s="14"/>
      <c r="AW237" s="14"/>
      <c r="AX237" s="14"/>
    </row>
    <row r="238" spans="2:50" ht="18.75">
      <c r="B238" s="117"/>
      <c r="C238" s="80"/>
      <c r="D238" s="80"/>
      <c r="E238" s="80"/>
      <c r="F238" s="10"/>
      <c r="G238" s="11"/>
      <c r="H238" s="115"/>
      <c r="I238" s="11"/>
      <c r="AU238" s="14"/>
      <c r="AW238" s="14"/>
      <c r="AX238" s="14"/>
    </row>
    <row r="239" spans="2:50" ht="18.75">
      <c r="B239" s="117"/>
      <c r="C239" s="80"/>
      <c r="D239" s="80"/>
      <c r="E239" s="80"/>
      <c r="F239" s="10"/>
      <c r="G239" s="11"/>
      <c r="H239" s="115"/>
      <c r="I239" s="11"/>
      <c r="AU239" s="14"/>
      <c r="AW239" s="14"/>
      <c r="AX239" s="14"/>
    </row>
    <row r="240" spans="2:50" ht="18.75">
      <c r="B240" s="117"/>
      <c r="C240" s="80"/>
      <c r="D240" s="80"/>
      <c r="E240" s="80"/>
      <c r="F240" s="10"/>
      <c r="G240" s="11"/>
      <c r="H240" s="115"/>
      <c r="I240" s="11"/>
      <c r="AU240" s="14"/>
      <c r="AW240" s="14"/>
      <c r="AX240" s="14"/>
    </row>
    <row r="241" spans="2:50" ht="18.75">
      <c r="B241" s="117"/>
      <c r="C241" s="80"/>
      <c r="D241" s="80"/>
      <c r="E241" s="80"/>
      <c r="F241" s="10"/>
      <c r="G241" s="11"/>
      <c r="H241" s="115"/>
      <c r="I241" s="11"/>
      <c r="AU241" s="14"/>
      <c r="AW241" s="14"/>
      <c r="AX241" s="14"/>
    </row>
    <row r="242" spans="2:50" ht="18.75">
      <c r="B242" s="117"/>
      <c r="C242" s="80"/>
      <c r="D242" s="80"/>
      <c r="E242" s="80"/>
      <c r="F242" s="10"/>
      <c r="G242" s="11"/>
      <c r="H242" s="115"/>
      <c r="I242" s="11"/>
      <c r="AU242" s="14"/>
      <c r="AW242" s="14"/>
      <c r="AX242" s="14"/>
    </row>
    <row r="243" spans="2:50" ht="18.75">
      <c r="B243" s="117"/>
      <c r="C243" s="80"/>
      <c r="D243" s="80"/>
      <c r="E243" s="80"/>
      <c r="F243" s="10"/>
      <c r="G243" s="11"/>
      <c r="H243" s="115"/>
      <c r="I243" s="11"/>
      <c r="AU243" s="14"/>
      <c r="AW243" s="14"/>
      <c r="AX243" s="14"/>
    </row>
    <row r="244" spans="2:50" ht="18.75">
      <c r="B244" s="117"/>
      <c r="C244" s="80"/>
      <c r="D244" s="80"/>
      <c r="E244" s="80"/>
      <c r="F244" s="10"/>
      <c r="G244" s="11"/>
      <c r="H244" s="115"/>
      <c r="I244" s="11"/>
      <c r="AU244" s="14"/>
      <c r="AW244" s="14"/>
      <c r="AX244" s="14"/>
    </row>
    <row r="245" spans="2:50" ht="18.75">
      <c r="B245" s="117"/>
      <c r="C245" s="80"/>
      <c r="D245" s="80"/>
      <c r="E245" s="80"/>
      <c r="F245" s="10"/>
      <c r="G245" s="11"/>
      <c r="H245" s="115"/>
      <c r="I245" s="11"/>
      <c r="AU245" s="14"/>
      <c r="AW245" s="14"/>
      <c r="AX245" s="14"/>
    </row>
    <row r="246" spans="2:50" ht="18.75">
      <c r="B246" s="117"/>
      <c r="C246" s="80"/>
      <c r="D246" s="80"/>
      <c r="E246" s="80"/>
      <c r="F246" s="10"/>
      <c r="G246" s="11"/>
      <c r="H246" s="115"/>
      <c r="I246" s="11"/>
      <c r="AU246" s="14"/>
      <c r="AW246" s="14"/>
      <c r="AX246" s="14"/>
    </row>
    <row r="247" spans="2:50" ht="18.75">
      <c r="B247" s="117"/>
      <c r="C247" s="80"/>
      <c r="D247" s="80"/>
      <c r="E247" s="80"/>
      <c r="F247" s="10"/>
      <c r="G247" s="11"/>
      <c r="H247" s="115"/>
      <c r="I247" s="11"/>
      <c r="AU247" s="14"/>
      <c r="AW247" s="14"/>
      <c r="AX247" s="14"/>
    </row>
    <row r="248" spans="2:50" ht="18.75">
      <c r="B248" s="117"/>
      <c r="C248" s="80"/>
      <c r="D248" s="80"/>
      <c r="E248" s="80"/>
      <c r="F248" s="10"/>
      <c r="G248" s="11"/>
      <c r="H248" s="115"/>
      <c r="I248" s="11"/>
      <c r="AU248" s="14"/>
      <c r="AW248" s="14"/>
      <c r="AX248" s="14"/>
    </row>
    <row r="249" spans="2:50" ht="18.75">
      <c r="B249" s="117"/>
      <c r="C249" s="80"/>
      <c r="D249" s="80"/>
      <c r="E249" s="80"/>
      <c r="F249" s="10"/>
      <c r="G249" s="11"/>
      <c r="H249" s="115"/>
      <c r="I249" s="11"/>
      <c r="AU249" s="14"/>
      <c r="AW249" s="14"/>
      <c r="AX249" s="14"/>
    </row>
    <row r="250" spans="2:50" ht="18.75">
      <c r="B250" s="117"/>
      <c r="C250" s="80"/>
      <c r="D250" s="80"/>
      <c r="E250" s="80"/>
      <c r="F250" s="10"/>
      <c r="G250" s="11"/>
      <c r="H250" s="115"/>
      <c r="I250" s="11"/>
      <c r="AU250" s="14"/>
      <c r="AW250" s="14"/>
      <c r="AX250" s="14"/>
    </row>
    <row r="251" spans="2:50" ht="18.75">
      <c r="B251" s="117"/>
      <c r="C251" s="80"/>
      <c r="D251" s="80"/>
      <c r="E251" s="80"/>
      <c r="F251" s="10"/>
      <c r="G251" s="11"/>
      <c r="H251" s="115"/>
      <c r="I251" s="11"/>
      <c r="AU251" s="14"/>
      <c r="AW251" s="14"/>
      <c r="AX251" s="14"/>
    </row>
    <row r="252" spans="2:50" ht="18.75">
      <c r="B252" s="117"/>
      <c r="C252" s="80"/>
      <c r="D252" s="80"/>
      <c r="E252" s="80"/>
      <c r="F252" s="10"/>
      <c r="G252" s="11"/>
      <c r="H252" s="115"/>
      <c r="I252" s="11"/>
      <c r="AU252" s="14"/>
      <c r="AW252" s="14"/>
      <c r="AX252" s="14"/>
    </row>
    <row r="253" spans="2:50" ht="18.75">
      <c r="B253" s="117"/>
      <c r="C253" s="80"/>
      <c r="D253" s="80"/>
      <c r="E253" s="80"/>
      <c r="F253" s="10"/>
      <c r="G253" s="11"/>
      <c r="H253" s="115"/>
      <c r="I253" s="11"/>
      <c r="AU253" s="14"/>
      <c r="AW253" s="14"/>
      <c r="AX253" s="14"/>
    </row>
    <row r="254" spans="2:50" ht="18.75">
      <c r="B254" s="117"/>
      <c r="C254" s="80"/>
      <c r="D254" s="80"/>
      <c r="E254" s="80"/>
      <c r="F254" s="10"/>
      <c r="G254" s="11"/>
      <c r="H254" s="115"/>
      <c r="I254" s="11"/>
      <c r="AU254" s="14"/>
      <c r="AW254" s="14"/>
      <c r="AX254" s="14"/>
    </row>
    <row r="255" spans="2:50" ht="18.75">
      <c r="B255" s="117"/>
      <c r="C255" s="80"/>
      <c r="D255" s="80"/>
      <c r="E255" s="80"/>
      <c r="F255" s="10"/>
      <c r="G255" s="11"/>
      <c r="H255" s="115"/>
      <c r="I255" s="11"/>
      <c r="AU255" s="14"/>
      <c r="AW255" s="14"/>
      <c r="AX255" s="14"/>
    </row>
    <row r="256" spans="2:50" ht="18.75">
      <c r="B256" s="117"/>
      <c r="C256" s="80"/>
      <c r="D256" s="80"/>
      <c r="E256" s="80"/>
      <c r="F256" s="10"/>
      <c r="G256" s="11"/>
      <c r="H256" s="115"/>
      <c r="I256" s="11"/>
      <c r="AU256" s="14"/>
      <c r="AW256" s="14"/>
      <c r="AX256" s="14"/>
    </row>
    <row r="257" spans="2:50" ht="18.75">
      <c r="B257" s="117"/>
      <c r="C257" s="80"/>
      <c r="D257" s="80"/>
      <c r="E257" s="80"/>
      <c r="F257" s="10"/>
      <c r="G257" s="11"/>
      <c r="H257" s="115"/>
      <c r="I257" s="11"/>
      <c r="AU257" s="14"/>
      <c r="AW257" s="14"/>
      <c r="AX257" s="14"/>
    </row>
    <row r="258" spans="2:50" ht="18.75">
      <c r="B258" s="117"/>
      <c r="C258" s="80"/>
      <c r="D258" s="80"/>
      <c r="E258" s="80"/>
      <c r="F258" s="10"/>
      <c r="G258" s="11"/>
      <c r="H258" s="115"/>
      <c r="I258" s="11"/>
      <c r="AU258" s="14"/>
      <c r="AW258" s="14"/>
      <c r="AX258" s="14"/>
    </row>
    <row r="259" spans="2:50" ht="18.75">
      <c r="B259" s="117"/>
      <c r="C259" s="80"/>
      <c r="D259" s="80"/>
      <c r="E259" s="80"/>
      <c r="F259" s="10"/>
      <c r="G259" s="11"/>
      <c r="H259" s="115"/>
      <c r="I259" s="11"/>
      <c r="AU259" s="14"/>
      <c r="AW259" s="14"/>
      <c r="AX259" s="14"/>
    </row>
    <row r="260" spans="2:50" ht="18.75">
      <c r="B260" s="117"/>
      <c r="C260" s="80"/>
      <c r="D260" s="80"/>
      <c r="E260" s="80"/>
      <c r="F260" s="10"/>
      <c r="G260" s="11"/>
      <c r="H260" s="115"/>
      <c r="I260" s="11"/>
      <c r="AU260" s="14"/>
      <c r="AW260" s="14"/>
      <c r="AX260" s="14"/>
    </row>
    <row r="261" spans="2:50" ht="18.75">
      <c r="B261" s="117"/>
      <c r="C261" s="80"/>
      <c r="D261" s="80"/>
      <c r="E261" s="80"/>
      <c r="F261" s="10"/>
      <c r="G261" s="11"/>
      <c r="H261" s="115"/>
      <c r="I261" s="11"/>
      <c r="AU261" s="14"/>
      <c r="AW261" s="14"/>
      <c r="AX261" s="14"/>
    </row>
    <row r="262" spans="2:50" ht="18.75">
      <c r="B262" s="117"/>
      <c r="C262" s="80"/>
      <c r="D262" s="80"/>
      <c r="E262" s="80"/>
      <c r="F262" s="10"/>
      <c r="G262" s="11"/>
      <c r="H262" s="115"/>
      <c r="I262" s="11"/>
      <c r="AU262" s="14"/>
      <c r="AW262" s="14"/>
      <c r="AX262" s="14"/>
    </row>
    <row r="263" spans="2:50" ht="18.75">
      <c r="B263" s="117"/>
      <c r="C263" s="80"/>
      <c r="D263" s="80"/>
      <c r="E263" s="80"/>
      <c r="F263" s="10"/>
      <c r="G263" s="11"/>
      <c r="H263" s="115"/>
      <c r="I263" s="11"/>
      <c r="AU263" s="14"/>
      <c r="AW263" s="14"/>
      <c r="AX263" s="14"/>
    </row>
    <row r="264" spans="2:50" ht="18.75">
      <c r="B264" s="117"/>
      <c r="C264" s="80"/>
      <c r="D264" s="80"/>
      <c r="E264" s="80"/>
      <c r="F264" s="10"/>
      <c r="G264" s="11"/>
      <c r="H264" s="115"/>
      <c r="I264" s="11"/>
      <c r="AU264" s="14"/>
      <c r="AW264" s="14"/>
      <c r="AX264" s="14"/>
    </row>
    <row r="265" spans="2:50" ht="18.75">
      <c r="B265" s="117"/>
      <c r="C265" s="80"/>
      <c r="D265" s="80"/>
      <c r="E265" s="80"/>
      <c r="F265" s="10"/>
      <c r="G265" s="11"/>
      <c r="H265" s="115"/>
      <c r="I265" s="11"/>
      <c r="AU265" s="14"/>
      <c r="AW265" s="14"/>
      <c r="AX265" s="14"/>
    </row>
    <row r="266" spans="2:50" ht="18.75">
      <c r="B266" s="117"/>
      <c r="C266" s="80"/>
      <c r="D266" s="80"/>
      <c r="E266" s="80"/>
      <c r="F266" s="10"/>
      <c r="G266" s="11"/>
      <c r="H266" s="115"/>
      <c r="I266" s="11"/>
      <c r="AU266" s="14"/>
      <c r="AW266" s="14"/>
      <c r="AX266" s="14"/>
    </row>
    <row r="267" spans="2:50" ht="18.75">
      <c r="B267" s="117"/>
      <c r="C267" s="80"/>
      <c r="D267" s="80"/>
      <c r="E267" s="80"/>
      <c r="F267" s="10"/>
      <c r="G267" s="11"/>
      <c r="H267" s="115"/>
      <c r="I267" s="11"/>
      <c r="AU267" s="14"/>
      <c r="AW267" s="14"/>
      <c r="AX267" s="14"/>
    </row>
    <row r="268" spans="2:50" ht="18.75">
      <c r="B268" s="117"/>
      <c r="C268" s="80"/>
      <c r="D268" s="80"/>
      <c r="E268" s="80"/>
      <c r="F268" s="10"/>
      <c r="G268" s="11"/>
      <c r="H268" s="115"/>
      <c r="I268" s="11"/>
      <c r="AU268" s="14"/>
      <c r="AW268" s="14"/>
      <c r="AX268" s="14"/>
    </row>
    <row r="269" spans="2:50" ht="18.75">
      <c r="B269" s="117"/>
      <c r="C269" s="80"/>
      <c r="D269" s="80"/>
      <c r="E269" s="80"/>
      <c r="F269" s="10"/>
      <c r="G269" s="11"/>
      <c r="H269" s="115"/>
      <c r="I269" s="11"/>
      <c r="AU269" s="14"/>
      <c r="AW269" s="14"/>
      <c r="AX269" s="14"/>
    </row>
    <row r="270" spans="2:50" ht="18.75">
      <c r="B270" s="117"/>
      <c r="C270" s="80"/>
      <c r="D270" s="80"/>
      <c r="E270" s="80"/>
      <c r="F270" s="10"/>
      <c r="G270" s="11"/>
      <c r="H270" s="115"/>
      <c r="I270" s="11"/>
      <c r="AU270" s="14"/>
      <c r="AW270" s="14"/>
      <c r="AX270" s="14"/>
    </row>
    <row r="271" spans="2:50" ht="18.75">
      <c r="B271" s="117"/>
      <c r="C271" s="80"/>
      <c r="D271" s="80"/>
      <c r="E271" s="80"/>
      <c r="F271" s="10"/>
      <c r="G271" s="11"/>
      <c r="H271" s="115"/>
      <c r="I271" s="11"/>
      <c r="AU271" s="14"/>
      <c r="AW271" s="14"/>
      <c r="AX271" s="14"/>
    </row>
    <row r="272" spans="2:50" ht="18.75">
      <c r="B272" s="117"/>
      <c r="C272" s="80"/>
      <c r="D272" s="80"/>
      <c r="E272" s="80"/>
      <c r="F272" s="10"/>
      <c r="G272" s="11"/>
      <c r="H272" s="115"/>
      <c r="I272" s="11"/>
      <c r="AU272" s="14"/>
      <c r="AW272" s="14"/>
      <c r="AX272" s="14"/>
    </row>
    <row r="273" spans="2:50" ht="18.75">
      <c r="B273" s="117"/>
      <c r="C273" s="80"/>
      <c r="D273" s="80"/>
      <c r="E273" s="80"/>
      <c r="F273" s="10"/>
      <c r="G273" s="11"/>
      <c r="H273" s="115"/>
      <c r="I273" s="11"/>
      <c r="AU273" s="14"/>
      <c r="AW273" s="14"/>
      <c r="AX273" s="14"/>
    </row>
    <row r="274" spans="2:50" ht="18.75">
      <c r="B274" s="117"/>
      <c r="C274" s="80"/>
      <c r="D274" s="80"/>
      <c r="E274" s="80"/>
      <c r="F274" s="10"/>
      <c r="G274" s="11"/>
      <c r="H274" s="115"/>
      <c r="I274" s="11"/>
      <c r="AU274" s="14"/>
      <c r="AW274" s="14"/>
      <c r="AX274" s="14"/>
    </row>
    <row r="275" spans="2:50" ht="18.75">
      <c r="B275" s="117"/>
      <c r="C275" s="80"/>
      <c r="D275" s="80"/>
      <c r="E275" s="80"/>
      <c r="F275" s="10"/>
      <c r="G275" s="11"/>
      <c r="H275" s="115"/>
      <c r="I275" s="11"/>
      <c r="AU275" s="14"/>
      <c r="AW275" s="14"/>
      <c r="AX275" s="14"/>
    </row>
    <row r="276" spans="2:50" ht="18.75">
      <c r="B276" s="117"/>
      <c r="C276" s="80"/>
      <c r="D276" s="80"/>
      <c r="E276" s="80"/>
      <c r="F276" s="10"/>
      <c r="G276" s="11"/>
      <c r="H276" s="115"/>
      <c r="I276" s="11"/>
      <c r="AU276" s="14"/>
      <c r="AW276" s="14"/>
      <c r="AX276" s="14"/>
    </row>
    <row r="277" spans="2:50" ht="18.75">
      <c r="B277" s="117"/>
      <c r="C277" s="80"/>
      <c r="D277" s="80"/>
      <c r="E277" s="80"/>
      <c r="F277" s="10"/>
      <c r="G277" s="11"/>
      <c r="H277" s="115"/>
      <c r="I277" s="11"/>
      <c r="AU277" s="14"/>
      <c r="AW277" s="14"/>
      <c r="AX277" s="14"/>
    </row>
    <row r="278" spans="2:50" ht="18.75">
      <c r="B278" s="117"/>
      <c r="C278" s="80"/>
      <c r="D278" s="80"/>
      <c r="E278" s="80"/>
      <c r="F278" s="10"/>
      <c r="G278" s="11"/>
      <c r="H278" s="115"/>
      <c r="I278" s="11"/>
      <c r="AU278" s="14"/>
      <c r="AW278" s="14"/>
      <c r="AX278" s="14"/>
    </row>
    <row r="279" spans="2:50" ht="18.75">
      <c r="B279" s="117"/>
      <c r="C279" s="80"/>
      <c r="D279" s="80"/>
      <c r="E279" s="80"/>
      <c r="F279" s="10"/>
      <c r="G279" s="11"/>
      <c r="H279" s="115"/>
      <c r="I279" s="11"/>
      <c r="AU279" s="14"/>
      <c r="AW279" s="14"/>
      <c r="AX279" s="14"/>
    </row>
    <row r="280" spans="2:50" ht="18.75">
      <c r="B280" s="117"/>
      <c r="C280" s="80"/>
      <c r="D280" s="80"/>
      <c r="E280" s="80"/>
      <c r="F280" s="10"/>
      <c r="G280" s="11"/>
      <c r="H280" s="115"/>
      <c r="I280" s="11"/>
      <c r="AU280" s="14"/>
      <c r="AW280" s="14"/>
      <c r="AX280" s="14"/>
    </row>
    <row r="281" spans="2:50" ht="18.75">
      <c r="B281" s="117"/>
      <c r="C281" s="80"/>
      <c r="D281" s="80"/>
      <c r="E281" s="80"/>
      <c r="F281" s="10"/>
      <c r="G281" s="11"/>
      <c r="H281" s="115"/>
      <c r="I281" s="11"/>
      <c r="AU281" s="14"/>
      <c r="AW281" s="14"/>
      <c r="AX281" s="14"/>
    </row>
    <row r="282" spans="2:50" ht="18.75">
      <c r="B282" s="117"/>
      <c r="C282" s="80"/>
      <c r="D282" s="80"/>
      <c r="E282" s="80"/>
      <c r="F282" s="10"/>
      <c r="G282" s="11"/>
      <c r="H282" s="115"/>
      <c r="I282" s="11"/>
      <c r="AU282" s="14"/>
      <c r="AW282" s="14"/>
      <c r="AX282" s="14"/>
    </row>
    <row r="283" spans="2:50" ht="18.75">
      <c r="B283" s="117"/>
      <c r="C283" s="80"/>
      <c r="D283" s="80"/>
      <c r="E283" s="80"/>
      <c r="F283" s="10"/>
      <c r="G283" s="11"/>
      <c r="H283" s="115"/>
      <c r="I283" s="11"/>
      <c r="AU283" s="14"/>
      <c r="AW283" s="14"/>
      <c r="AX283" s="14"/>
    </row>
    <row r="284" spans="2:50" ht="18.75">
      <c r="B284" s="117"/>
      <c r="C284" s="80"/>
      <c r="D284" s="80"/>
      <c r="E284" s="80"/>
      <c r="F284" s="10"/>
      <c r="G284" s="11"/>
      <c r="H284" s="115"/>
      <c r="I284" s="11"/>
      <c r="AU284" s="14"/>
      <c r="AW284" s="14"/>
      <c r="AX284" s="14"/>
    </row>
    <row r="285" spans="2:50" ht="18.75">
      <c r="B285" s="117"/>
      <c r="C285" s="80"/>
      <c r="D285" s="80"/>
      <c r="E285" s="80"/>
      <c r="F285" s="10"/>
      <c r="G285" s="11"/>
      <c r="H285" s="115"/>
      <c r="I285" s="11"/>
      <c r="AU285" s="14"/>
      <c r="AW285" s="14"/>
      <c r="AX285" s="14"/>
    </row>
    <row r="286" spans="2:50" ht="18.75">
      <c r="B286" s="117"/>
      <c r="C286" s="80"/>
      <c r="D286" s="80"/>
      <c r="E286" s="80"/>
      <c r="F286" s="10"/>
      <c r="G286" s="11"/>
      <c r="H286" s="115"/>
      <c r="I286" s="11"/>
      <c r="AU286" s="14"/>
      <c r="AW286" s="14"/>
      <c r="AX286" s="14"/>
    </row>
    <row r="287" spans="2:50" ht="18.75">
      <c r="B287" s="117"/>
      <c r="C287" s="80"/>
      <c r="D287" s="80"/>
      <c r="E287" s="80"/>
      <c r="F287" s="10"/>
      <c r="G287" s="11"/>
      <c r="H287" s="115"/>
      <c r="I287" s="11"/>
      <c r="AU287" s="14"/>
      <c r="AW287" s="14"/>
      <c r="AX287" s="14"/>
    </row>
    <row r="288" spans="2:50" ht="18.75">
      <c r="B288" s="117"/>
      <c r="C288" s="80"/>
      <c r="D288" s="80"/>
      <c r="E288" s="80"/>
      <c r="F288" s="10"/>
      <c r="G288" s="11"/>
      <c r="H288" s="115"/>
      <c r="I288" s="11"/>
      <c r="AU288" s="14"/>
      <c r="AW288" s="14"/>
      <c r="AX288" s="14"/>
    </row>
    <row r="289" spans="2:50" ht="18.75">
      <c r="B289" s="117"/>
      <c r="C289" s="80"/>
      <c r="D289" s="80"/>
      <c r="E289" s="80"/>
      <c r="F289" s="10"/>
      <c r="G289" s="11"/>
      <c r="H289" s="115"/>
      <c r="I289" s="11"/>
      <c r="AU289" s="14"/>
      <c r="AW289" s="14"/>
      <c r="AX289" s="14"/>
    </row>
    <row r="290" spans="2:50" ht="18.75">
      <c r="B290" s="117"/>
      <c r="C290" s="80"/>
      <c r="D290" s="80"/>
      <c r="E290" s="80"/>
      <c r="F290" s="10"/>
      <c r="G290" s="11"/>
      <c r="H290" s="115"/>
      <c r="I290" s="11"/>
      <c r="AU290" s="14"/>
      <c r="AW290" s="14"/>
      <c r="AX290" s="14"/>
    </row>
    <row r="291" spans="2:50" ht="18.75">
      <c r="B291" s="117"/>
      <c r="C291" s="80"/>
      <c r="D291" s="80"/>
      <c r="E291" s="80"/>
      <c r="F291" s="10"/>
      <c r="G291" s="11"/>
      <c r="H291" s="115"/>
      <c r="I291" s="11"/>
      <c r="AU291" s="14"/>
      <c r="AW291" s="14"/>
      <c r="AX291" s="14"/>
    </row>
    <row r="292" spans="2:50" ht="18.75">
      <c r="B292" s="117"/>
      <c r="C292" s="80"/>
      <c r="D292" s="80"/>
      <c r="E292" s="80"/>
      <c r="F292" s="10"/>
      <c r="G292" s="11"/>
      <c r="H292" s="115"/>
      <c r="I292" s="11"/>
      <c r="AU292" s="14"/>
      <c r="AW292" s="14"/>
      <c r="AX292" s="14"/>
    </row>
    <row r="293" spans="2:50" ht="18.75">
      <c r="B293" s="117"/>
      <c r="C293" s="80"/>
      <c r="D293" s="80"/>
      <c r="E293" s="80"/>
      <c r="F293" s="10"/>
      <c r="G293" s="11"/>
      <c r="H293" s="115"/>
      <c r="I293" s="11"/>
      <c r="AU293" s="14"/>
      <c r="AW293" s="14"/>
      <c r="AX293" s="14"/>
    </row>
    <row r="294" spans="2:50" ht="18.75">
      <c r="B294" s="117"/>
      <c r="C294" s="80"/>
      <c r="D294" s="80"/>
      <c r="E294" s="80"/>
      <c r="F294" s="10"/>
      <c r="G294" s="11"/>
      <c r="H294" s="115"/>
      <c r="I294" s="11"/>
      <c r="AU294" s="14"/>
      <c r="AW294" s="14"/>
      <c r="AX294" s="14"/>
    </row>
    <row r="295" spans="2:50" ht="18.75">
      <c r="B295" s="117"/>
      <c r="C295" s="80"/>
      <c r="D295" s="80"/>
      <c r="E295" s="80"/>
      <c r="F295" s="10"/>
      <c r="G295" s="11"/>
      <c r="H295" s="115"/>
      <c r="I295" s="11"/>
      <c r="AU295" s="14"/>
      <c r="AW295" s="14"/>
      <c r="AX295" s="14"/>
    </row>
    <row r="296" spans="2:50" ht="18.75">
      <c r="B296" s="117"/>
      <c r="C296" s="80"/>
      <c r="D296" s="80"/>
      <c r="E296" s="80"/>
      <c r="F296" s="10"/>
      <c r="G296" s="11"/>
      <c r="H296" s="115"/>
      <c r="I296" s="11"/>
      <c r="AU296" s="14"/>
      <c r="AW296" s="14"/>
      <c r="AX296" s="14"/>
    </row>
    <row r="297" spans="2:50" ht="18.75">
      <c r="B297" s="117"/>
      <c r="C297" s="80"/>
      <c r="D297" s="80"/>
      <c r="E297" s="80"/>
      <c r="F297" s="10"/>
      <c r="G297" s="11"/>
      <c r="H297" s="115"/>
      <c r="I297" s="11"/>
      <c r="AU297" s="14"/>
      <c r="AW297" s="14"/>
      <c r="AX297" s="14"/>
    </row>
    <row r="298" spans="2:50" ht="18.75">
      <c r="B298" s="117"/>
      <c r="C298" s="80"/>
      <c r="D298" s="80"/>
      <c r="E298" s="80"/>
      <c r="F298" s="10"/>
      <c r="G298" s="11"/>
      <c r="H298" s="115"/>
      <c r="I298" s="11"/>
      <c r="AU298" s="14"/>
      <c r="AW298" s="14"/>
      <c r="AX298" s="14"/>
    </row>
    <row r="299" spans="2:50" ht="18.75">
      <c r="B299" s="117"/>
      <c r="C299" s="80"/>
      <c r="D299" s="80"/>
      <c r="E299" s="80"/>
      <c r="F299" s="10"/>
      <c r="G299" s="11"/>
      <c r="H299" s="115"/>
      <c r="I299" s="11"/>
      <c r="AU299" s="14"/>
      <c r="AW299" s="14"/>
      <c r="AX299" s="14"/>
    </row>
    <row r="300" spans="2:50" ht="18.75">
      <c r="B300" s="117"/>
      <c r="C300" s="80"/>
      <c r="D300" s="80"/>
      <c r="E300" s="80"/>
      <c r="F300" s="10"/>
      <c r="G300" s="11"/>
      <c r="H300" s="115"/>
      <c r="I300" s="11"/>
      <c r="AU300" s="14"/>
      <c r="AW300" s="14"/>
      <c r="AX300" s="14"/>
    </row>
    <row r="301" spans="2:50" ht="18.75">
      <c r="B301" s="117"/>
      <c r="C301" s="80"/>
      <c r="D301" s="80"/>
      <c r="E301" s="80"/>
      <c r="F301" s="10"/>
      <c r="G301" s="11"/>
      <c r="H301" s="115"/>
      <c r="I301" s="11"/>
      <c r="AU301" s="14"/>
      <c r="AW301" s="14"/>
      <c r="AX301" s="14"/>
    </row>
    <row r="302" spans="2:50" ht="18.75">
      <c r="B302" s="117"/>
      <c r="C302" s="80"/>
      <c r="D302" s="80"/>
      <c r="E302" s="80"/>
      <c r="F302" s="10"/>
      <c r="G302" s="11"/>
      <c r="H302" s="115"/>
      <c r="I302" s="11"/>
      <c r="AU302" s="14"/>
      <c r="AW302" s="14"/>
      <c r="AX302" s="14"/>
    </row>
    <row r="303" spans="2:50" ht="18.75">
      <c r="B303" s="117"/>
      <c r="C303" s="80"/>
      <c r="D303" s="80"/>
      <c r="E303" s="80"/>
      <c r="F303" s="10"/>
      <c r="G303" s="11"/>
      <c r="H303" s="115"/>
      <c r="I303" s="11"/>
      <c r="AU303" s="14"/>
      <c r="AW303" s="14"/>
      <c r="AX303" s="14"/>
    </row>
    <row r="304" spans="2:50" ht="18.75">
      <c r="B304" s="117"/>
      <c r="C304" s="80"/>
      <c r="D304" s="80"/>
      <c r="E304" s="80"/>
      <c r="F304" s="10"/>
      <c r="G304" s="11"/>
      <c r="H304" s="115"/>
      <c r="I304" s="11"/>
      <c r="AU304" s="14"/>
      <c r="AW304" s="14"/>
      <c r="AX304" s="14"/>
    </row>
    <row r="305" spans="2:50" ht="18.75">
      <c r="B305" s="117"/>
      <c r="C305" s="80"/>
      <c r="D305" s="80"/>
      <c r="E305" s="80"/>
      <c r="F305" s="10"/>
      <c r="G305" s="11"/>
      <c r="H305" s="115"/>
      <c r="I305" s="11"/>
      <c r="AU305" s="14"/>
      <c r="AW305" s="14"/>
      <c r="AX305" s="14"/>
    </row>
    <row r="306" spans="2:50" ht="18.75">
      <c r="B306" s="117"/>
      <c r="C306" s="80"/>
      <c r="D306" s="80"/>
      <c r="E306" s="80"/>
      <c r="F306" s="10"/>
      <c r="G306" s="11"/>
      <c r="H306" s="115"/>
      <c r="I306" s="11"/>
      <c r="AU306" s="14"/>
      <c r="AW306" s="14"/>
      <c r="AX306" s="14"/>
    </row>
    <row r="307" spans="2:50" ht="18.75">
      <c r="B307" s="117"/>
      <c r="C307" s="80"/>
      <c r="D307" s="80"/>
      <c r="E307" s="80"/>
      <c r="F307" s="10"/>
      <c r="G307" s="11"/>
      <c r="H307" s="115"/>
      <c r="I307" s="11"/>
      <c r="AU307" s="14"/>
      <c r="AW307" s="14"/>
      <c r="AX307" s="14"/>
    </row>
    <row r="308" spans="2:50" ht="18.75">
      <c r="B308" s="117"/>
      <c r="C308" s="80"/>
      <c r="D308" s="80"/>
      <c r="E308" s="80"/>
      <c r="F308" s="10"/>
      <c r="G308" s="11"/>
      <c r="H308" s="115"/>
      <c r="I308" s="11"/>
      <c r="AU308" s="14"/>
      <c r="AW308" s="14"/>
      <c r="AX308" s="14"/>
    </row>
    <row r="309" spans="2:50" ht="18.75">
      <c r="B309" s="117"/>
      <c r="C309" s="80"/>
      <c r="D309" s="80"/>
      <c r="E309" s="80"/>
      <c r="F309" s="10"/>
      <c r="G309" s="11"/>
      <c r="H309" s="115"/>
      <c r="I309" s="11"/>
      <c r="AU309" s="14"/>
      <c r="AW309" s="14"/>
      <c r="AX309" s="14"/>
    </row>
    <row r="310" spans="2:50" ht="18.75">
      <c r="B310" s="117"/>
      <c r="C310" s="80"/>
      <c r="D310" s="80"/>
      <c r="E310" s="80"/>
      <c r="F310" s="10"/>
      <c r="G310" s="11"/>
      <c r="H310" s="115"/>
      <c r="I310" s="11"/>
      <c r="AU310" s="14"/>
      <c r="AW310" s="14"/>
      <c r="AX310" s="14"/>
    </row>
    <row r="311" spans="2:50" ht="18.75">
      <c r="B311" s="117"/>
      <c r="C311" s="80"/>
      <c r="D311" s="80"/>
      <c r="E311" s="80"/>
      <c r="F311" s="10"/>
      <c r="G311" s="11"/>
      <c r="H311" s="115"/>
      <c r="I311" s="11"/>
      <c r="AU311" s="14"/>
      <c r="AW311" s="14"/>
      <c r="AX311" s="14"/>
    </row>
    <row r="312" spans="2:50" ht="18.75">
      <c r="B312" s="117"/>
      <c r="C312" s="80"/>
      <c r="D312" s="80"/>
      <c r="E312" s="80"/>
      <c r="F312" s="10"/>
      <c r="G312" s="11"/>
      <c r="H312" s="115"/>
      <c r="I312" s="11"/>
      <c r="AU312" s="14"/>
      <c r="AW312" s="14"/>
      <c r="AX312" s="14"/>
    </row>
    <row r="313" spans="2:50" ht="18.75">
      <c r="B313" s="117"/>
      <c r="C313" s="80"/>
      <c r="D313" s="80"/>
      <c r="E313" s="80"/>
      <c r="F313" s="10"/>
      <c r="G313" s="11"/>
      <c r="H313" s="115"/>
      <c r="I313" s="11"/>
      <c r="AU313" s="14"/>
      <c r="AW313" s="14"/>
      <c r="AX313" s="14"/>
    </row>
    <row r="314" spans="2:50" ht="18.75">
      <c r="B314" s="117"/>
      <c r="C314" s="80"/>
      <c r="D314" s="80"/>
      <c r="E314" s="80"/>
      <c r="F314" s="10"/>
      <c r="G314" s="11"/>
      <c r="H314" s="115"/>
      <c r="I314" s="11"/>
      <c r="AU314" s="14"/>
      <c r="AW314" s="14"/>
      <c r="AX314" s="14"/>
    </row>
    <row r="315" spans="2:50" ht="18.75">
      <c r="B315" s="117"/>
      <c r="C315" s="80"/>
      <c r="D315" s="80"/>
      <c r="E315" s="80"/>
      <c r="F315" s="10"/>
      <c r="G315" s="11"/>
      <c r="H315" s="115"/>
      <c r="I315" s="11"/>
      <c r="AU315" s="14"/>
      <c r="AW315" s="14"/>
      <c r="AX315" s="14"/>
    </row>
    <row r="316" spans="2:50" ht="18.75">
      <c r="B316" s="117"/>
      <c r="C316" s="80"/>
      <c r="D316" s="80"/>
      <c r="E316" s="80"/>
      <c r="F316" s="10"/>
      <c r="G316" s="11"/>
      <c r="H316" s="115"/>
      <c r="I316" s="11"/>
      <c r="AU316" s="14"/>
      <c r="AW316" s="14"/>
      <c r="AX316" s="14"/>
    </row>
    <row r="317" spans="2:50" ht="18.75">
      <c r="B317" s="117"/>
      <c r="C317" s="80"/>
      <c r="D317" s="80"/>
      <c r="E317" s="80"/>
      <c r="F317" s="10"/>
      <c r="G317" s="11"/>
      <c r="H317" s="115"/>
      <c r="I317" s="11"/>
      <c r="AU317" s="14"/>
      <c r="AW317" s="14"/>
      <c r="AX317" s="14"/>
    </row>
    <row r="318" spans="2:50" ht="18.75">
      <c r="B318" s="117"/>
      <c r="C318" s="80"/>
      <c r="D318" s="80"/>
      <c r="E318" s="80"/>
      <c r="F318" s="10"/>
      <c r="G318" s="11"/>
      <c r="H318" s="115"/>
      <c r="I318" s="11"/>
      <c r="AU318" s="14"/>
      <c r="AW318" s="14"/>
      <c r="AX318" s="14"/>
    </row>
    <row r="319" spans="2:50" ht="18.75">
      <c r="B319" s="117"/>
      <c r="C319" s="80"/>
      <c r="D319" s="80"/>
      <c r="E319" s="80"/>
      <c r="F319" s="10"/>
      <c r="G319" s="11"/>
      <c r="H319" s="115"/>
      <c r="I319" s="11"/>
      <c r="AU319" s="14"/>
      <c r="AW319" s="14"/>
      <c r="AX319" s="14"/>
    </row>
    <row r="320" spans="2:50" ht="18.75">
      <c r="B320" s="117"/>
      <c r="C320" s="80"/>
      <c r="D320" s="80"/>
      <c r="E320" s="80"/>
      <c r="F320" s="10"/>
      <c r="G320" s="11"/>
      <c r="H320" s="115"/>
      <c r="I320" s="11"/>
      <c r="AU320" s="14"/>
      <c r="AW320" s="14"/>
      <c r="AX320" s="14"/>
    </row>
    <row r="321" spans="2:50" ht="18.75">
      <c r="B321" s="117"/>
      <c r="C321" s="80"/>
      <c r="D321" s="80"/>
      <c r="E321" s="80"/>
      <c r="F321" s="10"/>
      <c r="G321" s="11"/>
      <c r="H321" s="115"/>
      <c r="I321" s="11"/>
      <c r="AU321" s="14"/>
      <c r="AW321" s="14"/>
      <c r="AX321" s="14"/>
    </row>
    <row r="322" spans="2:50" ht="18.75">
      <c r="B322" s="117"/>
      <c r="C322" s="80"/>
      <c r="D322" s="80"/>
      <c r="E322" s="80"/>
      <c r="F322" s="10"/>
      <c r="G322" s="11"/>
      <c r="H322" s="115"/>
      <c r="I322" s="11"/>
      <c r="AU322" s="14"/>
      <c r="AW322" s="14"/>
      <c r="AX322" s="14"/>
    </row>
    <row r="323" spans="2:50" ht="18.75">
      <c r="B323" s="117"/>
      <c r="C323" s="80"/>
      <c r="D323" s="80"/>
      <c r="E323" s="80"/>
      <c r="F323" s="10"/>
      <c r="G323" s="11"/>
      <c r="H323" s="115"/>
      <c r="I323" s="11"/>
      <c r="AU323" s="14"/>
      <c r="AW323" s="14"/>
      <c r="AX323" s="14"/>
    </row>
    <row r="324" spans="2:50" ht="18.75">
      <c r="B324" s="117"/>
      <c r="C324" s="80"/>
      <c r="D324" s="80"/>
      <c r="E324" s="80"/>
      <c r="F324" s="10"/>
      <c r="G324" s="11"/>
      <c r="H324" s="115"/>
      <c r="I324" s="11"/>
      <c r="AU324" s="14"/>
      <c r="AW324" s="14"/>
      <c r="AX324" s="14"/>
    </row>
    <row r="325" spans="2:50" ht="18.75">
      <c r="B325" s="117"/>
      <c r="C325" s="80"/>
      <c r="D325" s="80"/>
      <c r="E325" s="80"/>
      <c r="F325" s="10"/>
      <c r="G325" s="11"/>
      <c r="H325" s="115"/>
      <c r="I325" s="11"/>
      <c r="AU325" s="14"/>
      <c r="AW325" s="14"/>
      <c r="AX325" s="14"/>
    </row>
    <row r="326" spans="2:50" ht="18.75">
      <c r="B326" s="117"/>
      <c r="C326" s="80"/>
      <c r="D326" s="80"/>
      <c r="E326" s="80"/>
      <c r="F326" s="10"/>
      <c r="G326" s="11"/>
      <c r="H326" s="115"/>
      <c r="I326" s="11"/>
      <c r="AU326" s="14"/>
      <c r="AW326" s="14"/>
      <c r="AX326" s="14"/>
    </row>
    <row r="327" spans="2:50" ht="18.75">
      <c r="B327" s="117"/>
      <c r="C327" s="80"/>
      <c r="D327" s="80"/>
      <c r="E327" s="80"/>
      <c r="F327" s="10"/>
      <c r="G327" s="11"/>
      <c r="H327" s="115"/>
      <c r="I327" s="11"/>
      <c r="AU327" s="14"/>
      <c r="AW327" s="14"/>
      <c r="AX327" s="14"/>
    </row>
    <row r="328" spans="2:50" ht="18.75">
      <c r="B328" s="117"/>
      <c r="C328" s="80"/>
      <c r="D328" s="80"/>
      <c r="E328" s="80"/>
      <c r="F328" s="10"/>
      <c r="G328" s="11"/>
      <c r="H328" s="115"/>
      <c r="I328" s="11"/>
      <c r="AU328" s="14"/>
      <c r="AW328" s="14"/>
      <c r="AX328" s="14"/>
    </row>
    <row r="329" spans="2:50" ht="18.75">
      <c r="B329" s="117"/>
      <c r="C329" s="80"/>
      <c r="D329" s="80"/>
      <c r="E329" s="80"/>
      <c r="F329" s="10"/>
      <c r="G329" s="11"/>
      <c r="H329" s="115"/>
      <c r="I329" s="11"/>
      <c r="AU329" s="14"/>
      <c r="AW329" s="14"/>
      <c r="AX329" s="14"/>
    </row>
    <row r="330" spans="2:50" ht="18.75">
      <c r="B330" s="117"/>
      <c r="C330" s="80"/>
      <c r="D330" s="80"/>
      <c r="E330" s="80"/>
      <c r="F330" s="10"/>
      <c r="G330" s="11"/>
      <c r="H330" s="115"/>
      <c r="I330" s="11"/>
      <c r="AU330" s="14"/>
      <c r="AW330" s="14"/>
      <c r="AX330" s="14"/>
    </row>
    <row r="331" spans="2:50" ht="18.75">
      <c r="B331" s="117"/>
      <c r="C331" s="80"/>
      <c r="D331" s="80"/>
      <c r="E331" s="80"/>
      <c r="F331" s="10"/>
      <c r="G331" s="11"/>
      <c r="H331" s="115"/>
      <c r="I331" s="11"/>
      <c r="AU331" s="14"/>
      <c r="AW331" s="14"/>
      <c r="AX331" s="14"/>
    </row>
    <row r="332" spans="2:50" ht="18.75">
      <c r="B332" s="117"/>
      <c r="C332" s="80"/>
      <c r="D332" s="80"/>
      <c r="E332" s="80"/>
      <c r="F332" s="10"/>
      <c r="G332" s="11"/>
      <c r="H332" s="115"/>
      <c r="I332" s="11"/>
      <c r="AU332" s="14"/>
      <c r="AW332" s="14"/>
      <c r="AX332" s="14"/>
    </row>
    <row r="333" spans="2:50" ht="18.75">
      <c r="B333" s="117"/>
      <c r="C333" s="80"/>
      <c r="D333" s="80"/>
      <c r="E333" s="80"/>
      <c r="F333" s="10"/>
      <c r="G333" s="11"/>
      <c r="H333" s="115"/>
      <c r="I333" s="11"/>
      <c r="AU333" s="14"/>
      <c r="AW333" s="14"/>
      <c r="AX333" s="14"/>
    </row>
    <row r="334" spans="2:50" ht="18.75">
      <c r="B334" s="117"/>
      <c r="C334" s="80"/>
      <c r="D334" s="80"/>
      <c r="E334" s="80"/>
      <c r="F334" s="10"/>
      <c r="G334" s="11"/>
      <c r="H334" s="115"/>
      <c r="I334" s="11"/>
      <c r="AU334" s="14"/>
      <c r="AW334" s="14"/>
      <c r="AX334" s="14"/>
    </row>
    <row r="335" spans="2:50" ht="18.75">
      <c r="B335" s="117"/>
      <c r="C335" s="80"/>
      <c r="D335" s="80"/>
      <c r="E335" s="80"/>
      <c r="F335" s="10"/>
      <c r="G335" s="11"/>
      <c r="H335" s="115"/>
      <c r="I335" s="11"/>
      <c r="AU335" s="14"/>
      <c r="AW335" s="14"/>
      <c r="AX335" s="14"/>
    </row>
    <row r="336" spans="2:50" ht="18.75">
      <c r="B336" s="117"/>
      <c r="C336" s="80"/>
      <c r="D336" s="80"/>
      <c r="E336" s="80"/>
      <c r="F336" s="10"/>
      <c r="G336" s="11"/>
      <c r="H336" s="115"/>
      <c r="I336" s="11"/>
      <c r="AU336" s="14"/>
      <c r="AW336" s="14"/>
      <c r="AX336" s="14"/>
    </row>
    <row r="337" spans="2:50" ht="18.75">
      <c r="B337" s="117"/>
      <c r="C337" s="80"/>
      <c r="D337" s="80"/>
      <c r="E337" s="80"/>
      <c r="F337" s="10"/>
      <c r="G337" s="11"/>
      <c r="H337" s="115"/>
      <c r="I337" s="11"/>
      <c r="AU337" s="14"/>
      <c r="AW337" s="14"/>
      <c r="AX337" s="14"/>
    </row>
    <row r="338" spans="2:50" ht="18.75">
      <c r="B338" s="117"/>
      <c r="C338" s="80"/>
      <c r="D338" s="80"/>
      <c r="E338" s="80"/>
      <c r="F338" s="10"/>
      <c r="G338" s="11"/>
      <c r="H338" s="115"/>
      <c r="I338" s="11"/>
      <c r="AU338" s="14"/>
      <c r="AW338" s="14"/>
      <c r="AX338" s="14"/>
    </row>
    <row r="339" spans="2:50" ht="18.75">
      <c r="B339" s="117"/>
      <c r="C339" s="80"/>
      <c r="D339" s="80"/>
      <c r="E339" s="80"/>
      <c r="F339" s="10"/>
      <c r="G339" s="11"/>
      <c r="H339" s="115"/>
      <c r="I339" s="11"/>
      <c r="AU339" s="14"/>
      <c r="AW339" s="14"/>
      <c r="AX339" s="14"/>
    </row>
    <row r="340" spans="2:50" ht="18.75">
      <c r="B340" s="117"/>
      <c r="C340" s="80"/>
      <c r="D340" s="80"/>
      <c r="E340" s="80"/>
      <c r="F340" s="10"/>
      <c r="G340" s="11"/>
      <c r="H340" s="115"/>
      <c r="I340" s="11"/>
      <c r="AU340" s="14"/>
      <c r="AW340" s="14"/>
      <c r="AX340" s="14"/>
    </row>
    <row r="341" spans="2:50" ht="18.75">
      <c r="B341" s="117"/>
      <c r="C341" s="80"/>
      <c r="D341" s="80"/>
      <c r="E341" s="80"/>
      <c r="F341" s="10"/>
      <c r="G341" s="11"/>
      <c r="H341" s="115"/>
      <c r="I341" s="11"/>
      <c r="AU341" s="14"/>
      <c r="AW341" s="14"/>
      <c r="AX341" s="14"/>
    </row>
    <row r="342" spans="2:50" ht="18.75">
      <c r="B342" s="117"/>
      <c r="C342" s="80"/>
      <c r="D342" s="80"/>
      <c r="E342" s="80"/>
      <c r="F342" s="10"/>
      <c r="G342" s="11"/>
      <c r="H342" s="115"/>
      <c r="I342" s="11"/>
      <c r="AU342" s="14"/>
      <c r="AW342" s="14"/>
      <c r="AX342" s="14"/>
    </row>
    <row r="343" spans="2:50" ht="18.75">
      <c r="B343" s="117"/>
      <c r="C343" s="80"/>
      <c r="D343" s="80"/>
      <c r="E343" s="80"/>
      <c r="F343" s="10"/>
      <c r="G343" s="11"/>
      <c r="H343" s="115"/>
      <c r="I343" s="11"/>
      <c r="AU343" s="14"/>
      <c r="AW343" s="14"/>
      <c r="AX343" s="14"/>
    </row>
    <row r="344" spans="2:50" ht="18.75">
      <c r="B344" s="117"/>
      <c r="C344" s="80"/>
      <c r="D344" s="80"/>
      <c r="E344" s="80"/>
      <c r="F344" s="10"/>
      <c r="G344" s="11"/>
      <c r="H344" s="115"/>
      <c r="I344" s="11"/>
      <c r="AU344" s="14"/>
      <c r="AW344" s="14"/>
      <c r="AX344" s="14"/>
    </row>
    <row r="345" spans="2:50" ht="18.75">
      <c r="B345" s="117"/>
      <c r="C345" s="80"/>
      <c r="D345" s="80"/>
      <c r="E345" s="80"/>
      <c r="F345" s="10"/>
      <c r="G345" s="11"/>
      <c r="H345" s="115"/>
      <c r="I345" s="11"/>
      <c r="AU345" s="14"/>
      <c r="AW345" s="14"/>
      <c r="AX345" s="14"/>
    </row>
    <row r="346" spans="2:50" ht="18.75">
      <c r="B346" s="117"/>
      <c r="C346" s="80"/>
      <c r="D346" s="80"/>
      <c r="E346" s="80"/>
      <c r="F346" s="10"/>
      <c r="G346" s="11"/>
      <c r="H346" s="115"/>
      <c r="I346" s="11"/>
      <c r="AU346" s="14"/>
      <c r="AW346" s="14"/>
      <c r="AX346" s="14"/>
    </row>
    <row r="347" spans="2:50" ht="18.75">
      <c r="B347" s="117"/>
      <c r="C347" s="80"/>
      <c r="D347" s="80"/>
      <c r="E347" s="80"/>
      <c r="F347" s="10"/>
      <c r="G347" s="11"/>
      <c r="H347" s="115"/>
      <c r="I347" s="11"/>
      <c r="AU347" s="14"/>
      <c r="AW347" s="14"/>
      <c r="AX347" s="14"/>
    </row>
    <row r="348" spans="2:50" ht="18.75">
      <c r="B348" s="117"/>
      <c r="C348" s="80"/>
      <c r="D348" s="80"/>
      <c r="E348" s="80"/>
      <c r="F348" s="10"/>
      <c r="G348" s="11"/>
      <c r="H348" s="115"/>
      <c r="I348" s="11"/>
      <c r="AU348" s="14"/>
      <c r="AW348" s="14"/>
      <c r="AX348" s="14"/>
    </row>
    <row r="349" spans="2:50" ht="18.75">
      <c r="B349" s="117"/>
      <c r="C349" s="80"/>
      <c r="D349" s="80"/>
      <c r="E349" s="80"/>
      <c r="F349" s="10"/>
      <c r="G349" s="11"/>
      <c r="H349" s="115"/>
      <c r="I349" s="11"/>
      <c r="AU349" s="14"/>
      <c r="AW349" s="14"/>
      <c r="AX349" s="14"/>
    </row>
    <row r="350" spans="2:50" ht="18.75">
      <c r="B350" s="117"/>
      <c r="C350" s="80"/>
      <c r="D350" s="80"/>
      <c r="E350" s="80"/>
      <c r="F350" s="10"/>
      <c r="G350" s="11"/>
      <c r="H350" s="115"/>
      <c r="I350" s="11"/>
      <c r="AU350" s="14"/>
      <c r="AW350" s="14"/>
      <c r="AX350" s="14"/>
    </row>
    <row r="351" spans="2:50" ht="18.75">
      <c r="B351" s="117"/>
      <c r="C351" s="80"/>
      <c r="D351" s="80"/>
      <c r="E351" s="80"/>
      <c r="F351" s="10"/>
      <c r="G351" s="11"/>
      <c r="H351" s="115"/>
      <c r="I351" s="11"/>
      <c r="AU351" s="14"/>
      <c r="AW351" s="14"/>
      <c r="AX351" s="14"/>
    </row>
    <row r="352" spans="2:50" ht="18.75">
      <c r="B352" s="117"/>
      <c r="C352" s="80"/>
      <c r="D352" s="80"/>
      <c r="E352" s="80"/>
      <c r="F352" s="10"/>
      <c r="G352" s="11"/>
      <c r="H352" s="115"/>
      <c r="I352" s="11"/>
      <c r="AU352" s="14"/>
      <c r="AW352" s="14"/>
      <c r="AX352" s="14"/>
    </row>
    <row r="353" spans="2:50" ht="18.75">
      <c r="B353" s="117"/>
      <c r="C353" s="80"/>
      <c r="D353" s="80"/>
      <c r="E353" s="80"/>
      <c r="F353" s="10"/>
      <c r="G353" s="11"/>
      <c r="H353" s="115"/>
      <c r="I353" s="11"/>
      <c r="AU353" s="14"/>
      <c r="AW353" s="14"/>
      <c r="AX353" s="14"/>
    </row>
    <row r="354" spans="2:50" ht="18.75">
      <c r="B354" s="117"/>
      <c r="C354" s="80"/>
      <c r="D354" s="80"/>
      <c r="E354" s="80"/>
      <c r="F354" s="10"/>
      <c r="G354" s="11"/>
      <c r="H354" s="115"/>
      <c r="I354" s="11"/>
      <c r="AU354" s="14"/>
      <c r="AW354" s="14"/>
      <c r="AX354" s="14"/>
    </row>
    <row r="355" spans="2:50" ht="18.75">
      <c r="B355" s="117"/>
      <c r="C355" s="80"/>
      <c r="D355" s="80"/>
      <c r="E355" s="80"/>
      <c r="F355" s="10"/>
      <c r="G355" s="11"/>
      <c r="H355" s="115"/>
      <c r="I355" s="11"/>
      <c r="AU355" s="14"/>
      <c r="AW355" s="14"/>
      <c r="AX355" s="14"/>
    </row>
    <row r="356" spans="2:50" ht="18.75">
      <c r="B356" s="117"/>
      <c r="C356" s="80"/>
      <c r="D356" s="80"/>
      <c r="E356" s="80"/>
      <c r="F356" s="10"/>
      <c r="G356" s="11"/>
      <c r="H356" s="115"/>
      <c r="I356" s="11"/>
      <c r="AU356" s="14"/>
      <c r="AW356" s="14"/>
      <c r="AX356" s="14"/>
    </row>
    <row r="357" spans="2:50" ht="18.75">
      <c r="B357" s="117"/>
      <c r="C357" s="80"/>
      <c r="D357" s="80"/>
      <c r="E357" s="80"/>
      <c r="F357" s="10"/>
      <c r="G357" s="11"/>
      <c r="H357" s="115"/>
      <c r="I357" s="11"/>
      <c r="AU357" s="14"/>
      <c r="AW357" s="14"/>
      <c r="AX357" s="14"/>
    </row>
    <row r="358" spans="2:50" ht="18.75">
      <c r="B358" s="117"/>
      <c r="C358" s="80"/>
      <c r="D358" s="80"/>
      <c r="E358" s="80"/>
      <c r="F358" s="10"/>
      <c r="G358" s="11"/>
      <c r="H358" s="115"/>
      <c r="I358" s="11"/>
      <c r="AU358" s="14"/>
      <c r="AW358" s="14"/>
      <c r="AX358" s="14"/>
    </row>
    <row r="359" spans="2:50" ht="18.75">
      <c r="B359" s="117"/>
      <c r="C359" s="80"/>
      <c r="D359" s="80"/>
      <c r="E359" s="80"/>
      <c r="F359" s="10"/>
      <c r="G359" s="11"/>
      <c r="H359" s="115"/>
      <c r="I359" s="11"/>
      <c r="AU359" s="14"/>
      <c r="AW359" s="14"/>
      <c r="AX359" s="14"/>
    </row>
    <row r="360" spans="2:50" ht="18.75">
      <c r="B360" s="117"/>
      <c r="C360" s="80"/>
      <c r="D360" s="80"/>
      <c r="E360" s="80"/>
      <c r="F360" s="10"/>
      <c r="G360" s="11"/>
      <c r="H360" s="115"/>
      <c r="I360" s="11"/>
      <c r="AU360" s="14"/>
      <c r="AW360" s="14"/>
      <c r="AX360" s="14"/>
    </row>
    <row r="361" spans="2:50" ht="18.75">
      <c r="B361" s="117"/>
      <c r="C361" s="80"/>
      <c r="D361" s="80"/>
      <c r="E361" s="80"/>
      <c r="F361" s="10"/>
      <c r="G361" s="11"/>
      <c r="H361" s="115"/>
      <c r="I361" s="11"/>
      <c r="AU361" s="14"/>
      <c r="AW361" s="14"/>
      <c r="AX361" s="14"/>
    </row>
    <row r="362" spans="2:50" ht="18.75">
      <c r="B362" s="117"/>
      <c r="C362" s="80"/>
      <c r="D362" s="80"/>
      <c r="E362" s="80"/>
      <c r="F362" s="10"/>
      <c r="G362" s="11"/>
      <c r="H362" s="115"/>
      <c r="I362" s="11"/>
      <c r="AU362" s="14"/>
      <c r="AW362" s="14"/>
      <c r="AX362" s="14"/>
    </row>
    <row r="363" spans="2:50" ht="18.75">
      <c r="B363" s="117"/>
      <c r="C363" s="80"/>
      <c r="D363" s="80"/>
      <c r="E363" s="80"/>
      <c r="F363" s="10"/>
      <c r="G363" s="11"/>
      <c r="H363" s="115"/>
      <c r="I363" s="11"/>
      <c r="AU363" s="14"/>
      <c r="AW363" s="14"/>
      <c r="AX363" s="14"/>
    </row>
    <row r="364" spans="2:50" ht="18.75">
      <c r="B364" s="117"/>
      <c r="C364" s="80"/>
      <c r="D364" s="80"/>
      <c r="E364" s="80"/>
      <c r="F364" s="10"/>
      <c r="G364" s="11"/>
      <c r="H364" s="115"/>
      <c r="I364" s="11"/>
      <c r="AU364" s="14"/>
      <c r="AW364" s="14"/>
      <c r="AX364" s="14"/>
    </row>
    <row r="365" spans="2:50" ht="18.75">
      <c r="B365" s="117"/>
      <c r="C365" s="80"/>
      <c r="D365" s="80"/>
      <c r="E365" s="80"/>
      <c r="F365" s="10"/>
      <c r="G365" s="11"/>
      <c r="H365" s="115"/>
      <c r="I365" s="11"/>
      <c r="AU365" s="14"/>
      <c r="AW365" s="14"/>
      <c r="AX365" s="14"/>
    </row>
    <row r="366" spans="2:50" ht="18.75">
      <c r="B366" s="117"/>
      <c r="C366" s="80"/>
      <c r="D366" s="80"/>
      <c r="E366" s="80"/>
      <c r="F366" s="10"/>
      <c r="G366" s="11"/>
      <c r="H366" s="115"/>
      <c r="I366" s="11"/>
      <c r="AU366" s="14"/>
      <c r="AW366" s="14"/>
      <c r="AX366" s="14"/>
    </row>
    <row r="367" spans="2:50" ht="18.75">
      <c r="B367" s="117"/>
      <c r="C367" s="80"/>
      <c r="D367" s="80"/>
      <c r="E367" s="80"/>
      <c r="F367" s="10"/>
      <c r="G367" s="11"/>
      <c r="H367" s="115"/>
      <c r="I367" s="11"/>
      <c r="AU367" s="14"/>
      <c r="AW367" s="14"/>
      <c r="AX367" s="14"/>
    </row>
    <row r="368" spans="2:50" ht="18.75">
      <c r="B368" s="117"/>
      <c r="C368" s="80"/>
      <c r="D368" s="80"/>
      <c r="E368" s="80"/>
      <c r="F368" s="10"/>
      <c r="G368" s="11"/>
      <c r="H368" s="115"/>
      <c r="I368" s="11"/>
      <c r="AU368" s="14"/>
      <c r="AW368" s="14"/>
      <c r="AX368" s="14"/>
    </row>
    <row r="369" spans="2:50" ht="18.75">
      <c r="B369" s="117"/>
      <c r="C369" s="80"/>
      <c r="D369" s="80"/>
      <c r="E369" s="80"/>
      <c r="F369" s="10"/>
      <c r="G369" s="11"/>
      <c r="H369" s="115"/>
      <c r="I369" s="11"/>
      <c r="AU369" s="14"/>
      <c r="AW369" s="14"/>
      <c r="AX369" s="14"/>
    </row>
    <row r="370" spans="2:50" ht="18.75">
      <c r="B370" s="117"/>
      <c r="C370" s="80"/>
      <c r="D370" s="80"/>
      <c r="E370" s="80"/>
      <c r="F370" s="10"/>
      <c r="G370" s="11"/>
      <c r="H370" s="115"/>
      <c r="I370" s="11"/>
      <c r="AU370" s="14"/>
      <c r="AW370" s="14"/>
      <c r="AX370" s="14"/>
    </row>
    <row r="371" spans="2:50" ht="18.75">
      <c r="B371" s="117"/>
      <c r="C371" s="80"/>
      <c r="D371" s="80"/>
      <c r="E371" s="80"/>
      <c r="F371" s="10"/>
      <c r="G371" s="11"/>
      <c r="H371" s="115"/>
      <c r="I371" s="11"/>
      <c r="AU371" s="14"/>
      <c r="AW371" s="14"/>
      <c r="AX371" s="14"/>
    </row>
    <row r="372" spans="2:50" ht="18.75">
      <c r="B372" s="117"/>
      <c r="C372" s="80"/>
      <c r="D372" s="80"/>
      <c r="E372" s="80"/>
      <c r="F372" s="10"/>
      <c r="G372" s="11"/>
      <c r="H372" s="115"/>
      <c r="I372" s="11"/>
      <c r="AU372" s="14"/>
      <c r="AW372" s="14"/>
      <c r="AX372" s="14"/>
    </row>
    <row r="373" spans="2:50" ht="18.75">
      <c r="B373" s="117"/>
      <c r="C373" s="80"/>
      <c r="D373" s="80"/>
      <c r="E373" s="80"/>
      <c r="F373" s="10"/>
      <c r="G373" s="11"/>
      <c r="H373" s="115"/>
      <c r="I373" s="11"/>
      <c r="AU373" s="14"/>
      <c r="AW373" s="14"/>
      <c r="AX373" s="14"/>
    </row>
    <row r="374" spans="2:50" ht="18.75">
      <c r="B374" s="117"/>
      <c r="C374" s="80"/>
      <c r="D374" s="80"/>
      <c r="E374" s="80"/>
      <c r="F374" s="10"/>
      <c r="G374" s="11"/>
      <c r="H374" s="115"/>
      <c r="I374" s="11"/>
      <c r="AU374" s="14"/>
      <c r="AW374" s="14"/>
      <c r="AX374" s="14"/>
    </row>
    <row r="375" spans="2:50" ht="18.75">
      <c r="B375" s="117"/>
      <c r="C375" s="80"/>
      <c r="D375" s="80"/>
      <c r="E375" s="80"/>
      <c r="F375" s="10"/>
      <c r="G375" s="11"/>
      <c r="H375" s="115"/>
      <c r="I375" s="11"/>
      <c r="AU375" s="14"/>
      <c r="AW375" s="14"/>
      <c r="AX375" s="14"/>
    </row>
    <row r="376" spans="2:50" ht="18.75">
      <c r="B376" s="117"/>
      <c r="C376" s="80"/>
      <c r="D376" s="80"/>
      <c r="E376" s="80"/>
      <c r="F376" s="10"/>
      <c r="G376" s="11"/>
      <c r="H376" s="115"/>
      <c r="I376" s="11"/>
      <c r="AU376" s="14"/>
      <c r="AW376" s="14"/>
      <c r="AX376" s="14"/>
    </row>
    <row r="377" spans="2:50" ht="18.75">
      <c r="B377" s="117"/>
      <c r="C377" s="80"/>
      <c r="D377" s="80"/>
      <c r="E377" s="80"/>
      <c r="F377" s="10"/>
      <c r="G377" s="11"/>
      <c r="H377" s="115"/>
      <c r="I377" s="11"/>
      <c r="AU377" s="14"/>
      <c r="AW377" s="14"/>
      <c r="AX377" s="14"/>
    </row>
    <row r="378" spans="2:50" ht="18.75">
      <c r="B378" s="117"/>
      <c r="C378" s="80"/>
      <c r="D378" s="80"/>
      <c r="E378" s="80"/>
      <c r="F378" s="10"/>
      <c r="G378" s="11"/>
      <c r="H378" s="115"/>
      <c r="I378" s="11"/>
      <c r="AU378" s="14"/>
      <c r="AW378" s="14"/>
      <c r="AX378" s="14"/>
    </row>
    <row r="379" spans="2:50" ht="18.75">
      <c r="B379" s="117"/>
      <c r="C379" s="80"/>
      <c r="D379" s="80"/>
      <c r="E379" s="80"/>
      <c r="F379" s="10"/>
      <c r="G379" s="11"/>
      <c r="H379" s="115"/>
      <c r="I379" s="11"/>
      <c r="AU379" s="14"/>
      <c r="AW379" s="14"/>
      <c r="AX379" s="14"/>
    </row>
    <row r="380" spans="2:50" ht="18.75">
      <c r="B380" s="117"/>
      <c r="C380" s="80"/>
      <c r="D380" s="80"/>
      <c r="E380" s="80"/>
      <c r="F380" s="10"/>
      <c r="G380" s="11"/>
      <c r="H380" s="115"/>
      <c r="I380" s="11"/>
      <c r="AU380" s="14"/>
      <c r="AW380" s="14"/>
      <c r="AX380" s="14"/>
    </row>
    <row r="381" spans="2:50" ht="18.75">
      <c r="B381" s="117"/>
      <c r="C381" s="80"/>
      <c r="D381" s="80"/>
      <c r="E381" s="80"/>
      <c r="F381" s="10"/>
      <c r="G381" s="11"/>
      <c r="H381" s="115"/>
      <c r="I381" s="11"/>
      <c r="AU381" s="14"/>
      <c r="AW381" s="14"/>
      <c r="AX381" s="14"/>
    </row>
    <row r="382" spans="2:50" ht="18.75">
      <c r="B382" s="117"/>
      <c r="C382" s="80"/>
      <c r="D382" s="80"/>
      <c r="E382" s="80"/>
      <c r="F382" s="10"/>
      <c r="G382" s="11"/>
      <c r="H382" s="115"/>
      <c r="I382" s="11"/>
      <c r="AU382" s="14"/>
      <c r="AW382" s="14"/>
      <c r="AX382" s="14"/>
    </row>
    <row r="383" spans="2:50" ht="18.75">
      <c r="B383" s="117"/>
      <c r="C383" s="80"/>
      <c r="D383" s="80"/>
      <c r="E383" s="80"/>
      <c r="F383" s="10"/>
      <c r="G383" s="11"/>
      <c r="H383" s="115"/>
      <c r="I383" s="11"/>
      <c r="AU383" s="14"/>
      <c r="AW383" s="14"/>
      <c r="AX383" s="14"/>
    </row>
    <row r="384" spans="2:50" ht="18.75">
      <c r="B384" s="117"/>
      <c r="C384" s="80"/>
      <c r="D384" s="80"/>
      <c r="E384" s="80"/>
      <c r="F384" s="10"/>
      <c r="G384" s="11"/>
      <c r="H384" s="115"/>
      <c r="I384" s="11"/>
      <c r="AU384" s="14"/>
      <c r="AW384" s="14"/>
      <c r="AX384" s="14"/>
    </row>
    <row r="385" spans="2:50" ht="18.75">
      <c r="B385" s="117"/>
      <c r="C385" s="80"/>
      <c r="D385" s="80"/>
      <c r="E385" s="80"/>
      <c r="F385" s="10"/>
      <c r="G385" s="11"/>
      <c r="H385" s="115"/>
      <c r="I385" s="11"/>
      <c r="AU385" s="14"/>
      <c r="AW385" s="14"/>
      <c r="AX385" s="14"/>
    </row>
    <row r="386" spans="2:50" ht="18.75">
      <c r="B386" s="117"/>
      <c r="C386" s="80"/>
      <c r="D386" s="80"/>
      <c r="E386" s="80"/>
      <c r="F386" s="10"/>
      <c r="G386" s="11"/>
      <c r="H386" s="115"/>
      <c r="I386" s="11"/>
      <c r="AU386" s="14"/>
      <c r="AW386" s="14"/>
      <c r="AX386" s="14"/>
    </row>
    <row r="387" spans="2:50" ht="18.75">
      <c r="B387" s="117"/>
      <c r="C387" s="80"/>
      <c r="D387" s="80"/>
      <c r="E387" s="80"/>
      <c r="F387" s="10"/>
      <c r="G387" s="11"/>
      <c r="H387" s="115"/>
      <c r="I387" s="11"/>
      <c r="AU387" s="14"/>
      <c r="AW387" s="14"/>
      <c r="AX387" s="14"/>
    </row>
    <row r="388" spans="2:50" ht="18.75">
      <c r="B388" s="117"/>
      <c r="C388" s="80"/>
      <c r="D388" s="80"/>
      <c r="E388" s="80"/>
      <c r="F388" s="10"/>
      <c r="G388" s="11"/>
      <c r="H388" s="115"/>
      <c r="I388" s="11"/>
      <c r="AU388" s="14"/>
      <c r="AW388" s="14"/>
      <c r="AX388" s="14"/>
    </row>
    <row r="389" spans="2:50" ht="18.75">
      <c r="B389" s="117"/>
      <c r="C389" s="80"/>
      <c r="D389" s="80"/>
      <c r="E389" s="80"/>
      <c r="F389" s="10"/>
      <c r="G389" s="11"/>
      <c r="H389" s="115"/>
      <c r="I389" s="11"/>
      <c r="AU389" s="14"/>
      <c r="AW389" s="14"/>
      <c r="AX389" s="14"/>
    </row>
    <row r="390" spans="2:50" ht="18.75">
      <c r="B390" s="117"/>
      <c r="C390" s="80"/>
      <c r="D390" s="80"/>
      <c r="E390" s="80"/>
      <c r="F390" s="10"/>
      <c r="G390" s="11"/>
      <c r="H390" s="115"/>
      <c r="I390" s="11"/>
      <c r="AU390" s="14"/>
      <c r="AW390" s="14"/>
      <c r="AX390" s="14"/>
    </row>
    <row r="391" spans="2:50" ht="18.75">
      <c r="B391" s="117"/>
      <c r="C391" s="80"/>
      <c r="D391" s="80"/>
      <c r="E391" s="80"/>
      <c r="F391" s="10"/>
      <c r="G391" s="11"/>
      <c r="H391" s="115"/>
      <c r="I391" s="11"/>
      <c r="AU391" s="14"/>
      <c r="AW391" s="14"/>
      <c r="AX391" s="14"/>
    </row>
    <row r="392" spans="2:50" ht="18.75">
      <c r="B392" s="117"/>
      <c r="C392" s="80"/>
      <c r="D392" s="80"/>
      <c r="E392" s="80"/>
      <c r="F392" s="10"/>
      <c r="G392" s="11"/>
      <c r="H392" s="115"/>
      <c r="I392" s="11"/>
      <c r="AU392" s="14"/>
      <c r="AW392" s="14"/>
      <c r="AX392" s="14"/>
    </row>
    <row r="393" spans="2:50" ht="18.75">
      <c r="B393" s="117"/>
      <c r="C393" s="80"/>
      <c r="D393" s="80"/>
      <c r="E393" s="80"/>
      <c r="F393" s="10"/>
      <c r="G393" s="11"/>
      <c r="H393" s="115"/>
      <c r="I393" s="11"/>
      <c r="AU393" s="14"/>
      <c r="AW393" s="14"/>
      <c r="AX393" s="14"/>
    </row>
    <row r="394" spans="2:50" ht="18.75">
      <c r="B394" s="117"/>
      <c r="C394" s="80"/>
      <c r="D394" s="80"/>
      <c r="E394" s="80"/>
      <c r="F394" s="10"/>
      <c r="G394" s="11"/>
      <c r="H394" s="115"/>
      <c r="I394" s="11"/>
      <c r="AU394" s="14"/>
      <c r="AW394" s="14"/>
      <c r="AX394" s="14"/>
    </row>
    <row r="395" spans="2:50" ht="18.75">
      <c r="B395" s="117"/>
      <c r="C395" s="80"/>
      <c r="D395" s="80"/>
      <c r="E395" s="80"/>
      <c r="F395" s="10"/>
      <c r="G395" s="11"/>
      <c r="H395" s="115"/>
      <c r="I395" s="11"/>
      <c r="AU395" s="14"/>
      <c r="AW395" s="14"/>
      <c r="AX395" s="14"/>
    </row>
    <row r="396" spans="2:50" ht="18.75">
      <c r="B396" s="117"/>
      <c r="C396" s="80"/>
      <c r="D396" s="80"/>
      <c r="E396" s="80"/>
      <c r="F396" s="10"/>
      <c r="G396" s="11"/>
      <c r="H396" s="115"/>
      <c r="I396" s="11"/>
      <c r="AU396" s="14"/>
      <c r="AW396" s="14"/>
      <c r="AX396" s="14"/>
    </row>
    <row r="397" spans="2:50" ht="18.75">
      <c r="B397" s="117"/>
      <c r="C397" s="80"/>
      <c r="D397" s="80"/>
      <c r="E397" s="80"/>
      <c r="F397" s="10"/>
      <c r="G397" s="11"/>
      <c r="H397" s="115"/>
      <c r="I397" s="11"/>
      <c r="AU397" s="14"/>
      <c r="AW397" s="14"/>
      <c r="AX397" s="14"/>
    </row>
    <row r="398" spans="2:50" ht="18.75">
      <c r="B398" s="117"/>
      <c r="C398" s="80"/>
      <c r="D398" s="80"/>
      <c r="E398" s="80"/>
      <c r="F398" s="10"/>
      <c r="G398" s="11"/>
      <c r="H398" s="115"/>
      <c r="I398" s="11"/>
      <c r="AU398" s="14"/>
      <c r="AW398" s="14"/>
      <c r="AX398" s="14"/>
    </row>
    <row r="399" spans="2:50" ht="18.75">
      <c r="B399" s="117"/>
      <c r="C399" s="80"/>
      <c r="D399" s="80"/>
      <c r="E399" s="80"/>
      <c r="F399" s="10"/>
      <c r="G399" s="11"/>
      <c r="H399" s="115"/>
      <c r="I399" s="11"/>
      <c r="AU399" s="14"/>
      <c r="AW399" s="14"/>
      <c r="AX399" s="14"/>
    </row>
    <row r="400" spans="2:50" ht="18.75">
      <c r="B400" s="117"/>
      <c r="C400" s="80"/>
      <c r="D400" s="80"/>
      <c r="E400" s="80"/>
      <c r="F400" s="10"/>
      <c r="G400" s="11"/>
      <c r="H400" s="115"/>
      <c r="I400" s="11"/>
      <c r="AU400" s="14"/>
      <c r="AW400" s="14"/>
      <c r="AX400" s="14"/>
    </row>
    <row r="401" spans="2:50" ht="18.75">
      <c r="B401" s="117"/>
      <c r="C401" s="80"/>
      <c r="D401" s="80"/>
      <c r="E401" s="80"/>
      <c r="F401" s="10"/>
      <c r="G401" s="11"/>
      <c r="H401" s="115"/>
      <c r="I401" s="11"/>
      <c r="AU401" s="14"/>
      <c r="AW401" s="14"/>
      <c r="AX401" s="14"/>
    </row>
    <row r="402" spans="2:50" ht="18.75">
      <c r="B402" s="117"/>
      <c r="C402" s="80"/>
      <c r="D402" s="80"/>
      <c r="E402" s="80"/>
      <c r="F402" s="10"/>
      <c r="G402" s="11"/>
      <c r="H402" s="115"/>
      <c r="I402" s="11"/>
      <c r="AU402" s="14"/>
      <c r="AW402" s="14"/>
      <c r="AX402" s="14"/>
    </row>
    <row r="403" spans="2:50" ht="18.75">
      <c r="B403" s="117"/>
      <c r="C403" s="80"/>
      <c r="D403" s="80"/>
      <c r="E403" s="80"/>
      <c r="F403" s="10"/>
      <c r="G403" s="11"/>
      <c r="H403" s="115"/>
      <c r="I403" s="11"/>
      <c r="AU403" s="14"/>
      <c r="AW403" s="14"/>
      <c r="AX403" s="14"/>
    </row>
    <row r="404" spans="2:50" ht="18.75">
      <c r="B404" s="117"/>
      <c r="C404" s="80"/>
      <c r="D404" s="80"/>
      <c r="E404" s="80"/>
      <c r="F404" s="10"/>
      <c r="G404" s="11"/>
      <c r="H404" s="115"/>
      <c r="I404" s="11"/>
      <c r="AU404" s="14"/>
      <c r="AW404" s="14"/>
      <c r="AX404" s="14"/>
    </row>
    <row r="405" spans="2:50" ht="18.75">
      <c r="B405" s="117"/>
      <c r="C405" s="80"/>
      <c r="D405" s="80"/>
      <c r="E405" s="80"/>
      <c r="F405" s="10"/>
      <c r="G405" s="11"/>
      <c r="H405" s="115"/>
      <c r="I405" s="11"/>
      <c r="AU405" s="14"/>
      <c r="AW405" s="14"/>
      <c r="AX405" s="14"/>
    </row>
    <row r="406" spans="2:50" ht="18.75">
      <c r="B406" s="117"/>
      <c r="C406" s="80"/>
      <c r="D406" s="80"/>
      <c r="E406" s="80"/>
      <c r="F406" s="10"/>
      <c r="G406" s="11"/>
      <c r="H406" s="115"/>
      <c r="I406" s="11"/>
      <c r="AU406" s="14"/>
      <c r="AW406" s="14"/>
      <c r="AX406" s="14"/>
    </row>
    <row r="407" spans="2:50" ht="18.75">
      <c r="B407" s="117"/>
      <c r="C407" s="80"/>
      <c r="D407" s="80"/>
      <c r="E407" s="80"/>
      <c r="F407" s="10"/>
      <c r="G407" s="11"/>
      <c r="H407" s="115"/>
      <c r="I407" s="11"/>
      <c r="AU407" s="14"/>
      <c r="AW407" s="14"/>
      <c r="AX407" s="14"/>
    </row>
    <row r="408" spans="2:50" ht="18.75">
      <c r="B408" s="117"/>
      <c r="C408" s="80"/>
      <c r="D408" s="80"/>
      <c r="E408" s="80"/>
      <c r="F408" s="10"/>
      <c r="G408" s="11"/>
      <c r="H408" s="115"/>
      <c r="I408" s="11"/>
      <c r="AU408" s="14"/>
      <c r="AW408" s="14"/>
      <c r="AX408" s="14"/>
    </row>
    <row r="409" spans="2:50" ht="18.75">
      <c r="B409" s="117"/>
      <c r="C409" s="80"/>
      <c r="D409" s="80"/>
      <c r="E409" s="80"/>
      <c r="F409" s="10"/>
      <c r="G409" s="11"/>
      <c r="H409" s="115"/>
      <c r="I409" s="11"/>
      <c r="AU409" s="14"/>
      <c r="AW409" s="14"/>
      <c r="AX409" s="14"/>
    </row>
    <row r="410" spans="2:50" ht="18.75">
      <c r="B410" s="117"/>
      <c r="C410" s="80"/>
      <c r="D410" s="80"/>
      <c r="E410" s="80"/>
      <c r="F410" s="10"/>
      <c r="G410" s="11"/>
      <c r="H410" s="115"/>
      <c r="I410" s="11"/>
      <c r="AU410" s="14"/>
      <c r="AW410" s="14"/>
      <c r="AX410" s="14"/>
    </row>
    <row r="411" spans="2:50" ht="18.75">
      <c r="B411" s="117"/>
      <c r="C411" s="80"/>
      <c r="D411" s="80"/>
      <c r="E411" s="80"/>
      <c r="F411" s="10"/>
      <c r="G411" s="11"/>
      <c r="H411" s="115"/>
      <c r="I411" s="11"/>
      <c r="AU411" s="14"/>
      <c r="AW411" s="14"/>
      <c r="AX411" s="14"/>
    </row>
    <row r="412" spans="2:50" ht="18.75">
      <c r="B412" s="117"/>
      <c r="C412" s="80"/>
      <c r="D412" s="80"/>
      <c r="E412" s="80"/>
      <c r="F412" s="10"/>
      <c r="G412" s="11"/>
      <c r="H412" s="115"/>
      <c r="I412" s="11"/>
      <c r="AU412" s="14"/>
      <c r="AW412" s="14"/>
      <c r="AX412" s="14"/>
    </row>
    <row r="413" spans="2:50" ht="18.75">
      <c r="B413" s="117"/>
      <c r="C413" s="80"/>
      <c r="D413" s="80"/>
      <c r="E413" s="80"/>
      <c r="F413" s="10"/>
      <c r="G413" s="11"/>
      <c r="H413" s="115"/>
      <c r="I413" s="11"/>
      <c r="AU413" s="14"/>
      <c r="AW413" s="14"/>
      <c r="AX413" s="14"/>
    </row>
    <row r="414" spans="2:50" ht="18.75">
      <c r="B414" s="117"/>
      <c r="C414" s="80"/>
      <c r="D414" s="80"/>
      <c r="E414" s="80"/>
      <c r="F414" s="10"/>
      <c r="G414" s="11"/>
      <c r="H414" s="115"/>
      <c r="I414" s="11"/>
      <c r="AU414" s="14"/>
      <c r="AW414" s="14"/>
      <c r="AX414" s="14"/>
    </row>
    <row r="415" spans="2:50" ht="18.75">
      <c r="B415" s="117"/>
      <c r="C415" s="80"/>
      <c r="D415" s="80"/>
      <c r="E415" s="80"/>
      <c r="F415" s="10"/>
      <c r="G415" s="11"/>
      <c r="H415" s="115"/>
      <c r="I415" s="11"/>
      <c r="AU415" s="14"/>
      <c r="AW415" s="14"/>
      <c r="AX415" s="14"/>
    </row>
    <row r="416" spans="2:50" ht="18.75">
      <c r="B416" s="117"/>
      <c r="C416" s="80"/>
      <c r="D416" s="80"/>
      <c r="E416" s="80"/>
      <c r="F416" s="10"/>
      <c r="G416" s="11"/>
      <c r="H416" s="115"/>
      <c r="I416" s="11"/>
      <c r="AU416" s="14"/>
      <c r="AW416" s="14"/>
      <c r="AX416" s="14"/>
    </row>
    <row r="417" spans="2:50" ht="18.75">
      <c r="B417" s="117"/>
      <c r="C417" s="80"/>
      <c r="D417" s="80"/>
      <c r="E417" s="80"/>
      <c r="F417" s="10"/>
      <c r="G417" s="11"/>
      <c r="H417" s="115"/>
      <c r="I417" s="11"/>
      <c r="AU417" s="14"/>
      <c r="AW417" s="14"/>
      <c r="AX417" s="14"/>
    </row>
    <row r="418" spans="2:50" ht="18.75">
      <c r="B418" s="117"/>
      <c r="C418" s="80"/>
      <c r="D418" s="80"/>
      <c r="E418" s="80"/>
      <c r="F418" s="10"/>
      <c r="G418" s="11"/>
      <c r="H418" s="115"/>
      <c r="I418" s="11"/>
      <c r="AU418" s="14"/>
      <c r="AW418" s="14"/>
      <c r="AX418" s="14"/>
    </row>
    <row r="419" spans="2:50" ht="18.75">
      <c r="B419" s="117"/>
      <c r="C419" s="80"/>
      <c r="D419" s="80"/>
      <c r="E419" s="80"/>
      <c r="F419" s="10"/>
      <c r="G419" s="11"/>
      <c r="H419" s="115"/>
      <c r="I419" s="11"/>
      <c r="AU419" s="14"/>
      <c r="AW419" s="14"/>
      <c r="AX419" s="14"/>
    </row>
    <row r="420" spans="2:50" ht="18.75">
      <c r="B420" s="117"/>
      <c r="C420" s="80"/>
      <c r="D420" s="80"/>
      <c r="E420" s="80"/>
      <c r="F420" s="10"/>
      <c r="G420" s="11"/>
      <c r="H420" s="115"/>
      <c r="I420" s="11"/>
      <c r="AU420" s="14"/>
      <c r="AW420" s="14"/>
      <c r="AX420" s="14"/>
    </row>
    <row r="421" spans="2:50" ht="18.75">
      <c r="B421" s="117"/>
      <c r="C421" s="80"/>
      <c r="D421" s="80"/>
      <c r="E421" s="80"/>
      <c r="F421" s="10"/>
      <c r="G421" s="11"/>
      <c r="H421" s="115"/>
      <c r="I421" s="11"/>
      <c r="AU421" s="14"/>
      <c r="AW421" s="14"/>
      <c r="AX421" s="14"/>
    </row>
    <row r="422" spans="2:50" ht="18.75">
      <c r="B422" s="117"/>
      <c r="C422" s="80"/>
      <c r="D422" s="80"/>
      <c r="E422" s="80"/>
      <c r="F422" s="10"/>
      <c r="G422" s="11"/>
      <c r="H422" s="115"/>
      <c r="I422" s="11"/>
      <c r="AU422" s="14"/>
      <c r="AW422" s="14"/>
      <c r="AX422" s="14"/>
    </row>
    <row r="423" spans="2:50" ht="18.75">
      <c r="B423" s="117"/>
      <c r="C423" s="80"/>
      <c r="D423" s="80"/>
      <c r="E423" s="80"/>
      <c r="F423" s="10"/>
      <c r="G423" s="11"/>
      <c r="H423" s="115"/>
      <c r="I423" s="11"/>
      <c r="AU423" s="14"/>
      <c r="AW423" s="14"/>
      <c r="AX423" s="14"/>
    </row>
    <row r="424" spans="2:50" ht="18.75">
      <c r="B424" s="117"/>
      <c r="C424" s="80"/>
      <c r="D424" s="80"/>
      <c r="E424" s="80"/>
      <c r="F424" s="10"/>
      <c r="G424" s="11"/>
      <c r="H424" s="115"/>
      <c r="I424" s="11"/>
      <c r="AU424" s="14"/>
      <c r="AW424" s="14"/>
      <c r="AX424" s="14"/>
    </row>
    <row r="425" spans="2:50" ht="18.75">
      <c r="B425" s="117"/>
      <c r="C425" s="80"/>
      <c r="D425" s="80"/>
      <c r="E425" s="80"/>
      <c r="F425" s="10"/>
      <c r="G425" s="11"/>
      <c r="H425" s="115"/>
      <c r="I425" s="11"/>
      <c r="AU425" s="14"/>
      <c r="AW425" s="14"/>
      <c r="AX425" s="14"/>
    </row>
    <row r="426" spans="2:50" ht="18.75">
      <c r="B426" s="117"/>
      <c r="C426" s="80"/>
      <c r="D426" s="80"/>
      <c r="E426" s="80"/>
      <c r="F426" s="10"/>
      <c r="G426" s="11"/>
      <c r="H426" s="115"/>
      <c r="I426" s="11"/>
      <c r="AU426" s="14"/>
      <c r="AW426" s="14"/>
      <c r="AX426" s="14"/>
    </row>
    <row r="427" spans="2:50" ht="18.75">
      <c r="B427" s="117"/>
      <c r="C427" s="80"/>
      <c r="D427" s="80"/>
      <c r="E427" s="80"/>
      <c r="F427" s="10"/>
      <c r="G427" s="11"/>
      <c r="H427" s="115"/>
      <c r="I427" s="11"/>
      <c r="AU427" s="14"/>
      <c r="AW427" s="14"/>
      <c r="AX427" s="14"/>
    </row>
    <row r="428" spans="2:50" ht="18.75">
      <c r="B428" s="117"/>
      <c r="C428" s="80"/>
      <c r="D428" s="80"/>
      <c r="E428" s="80"/>
      <c r="F428" s="10"/>
      <c r="G428" s="11"/>
      <c r="H428" s="115"/>
      <c r="I428" s="11"/>
      <c r="AU428" s="14"/>
      <c r="AW428" s="14"/>
      <c r="AX428" s="14"/>
    </row>
    <row r="429" spans="2:50" ht="18.75">
      <c r="B429" s="117"/>
      <c r="C429" s="80"/>
      <c r="D429" s="80"/>
      <c r="E429" s="80"/>
      <c r="F429" s="10"/>
      <c r="G429" s="11"/>
      <c r="H429" s="115"/>
      <c r="I429" s="11"/>
      <c r="AU429" s="14"/>
      <c r="AW429" s="14"/>
      <c r="AX429" s="14"/>
    </row>
    <row r="430" spans="2:50" ht="18.75">
      <c r="B430" s="117"/>
      <c r="C430" s="80"/>
      <c r="D430" s="80"/>
      <c r="E430" s="80"/>
      <c r="F430" s="10"/>
      <c r="G430" s="11"/>
      <c r="H430" s="115"/>
      <c r="I430" s="11"/>
      <c r="AU430" s="14"/>
      <c r="AW430" s="14"/>
      <c r="AX430" s="14"/>
    </row>
    <row r="431" spans="2:50" ht="18.75">
      <c r="B431" s="117"/>
      <c r="C431" s="80"/>
      <c r="D431" s="80"/>
      <c r="E431" s="80"/>
      <c r="F431" s="10"/>
      <c r="G431" s="11"/>
      <c r="H431" s="115"/>
      <c r="I431" s="11"/>
      <c r="AU431" s="14"/>
      <c r="AW431" s="14"/>
      <c r="AX431" s="14"/>
    </row>
    <row r="432" spans="2:50" ht="18.75">
      <c r="B432" s="117"/>
      <c r="C432" s="80"/>
      <c r="D432" s="80"/>
      <c r="E432" s="80"/>
      <c r="F432" s="10"/>
      <c r="G432" s="11"/>
      <c r="H432" s="115"/>
      <c r="I432" s="11"/>
      <c r="AU432" s="14"/>
      <c r="AW432" s="14"/>
      <c r="AX432" s="14"/>
    </row>
    <row r="433" spans="2:50" ht="18.75">
      <c r="B433" s="117"/>
      <c r="C433" s="80"/>
      <c r="D433" s="80"/>
      <c r="E433" s="80"/>
      <c r="F433" s="10"/>
      <c r="G433" s="11"/>
      <c r="H433" s="115"/>
      <c r="I433" s="11"/>
      <c r="AU433" s="14"/>
      <c r="AW433" s="14"/>
      <c r="AX433" s="14"/>
    </row>
    <row r="434" spans="2:50" ht="18.75">
      <c r="B434" s="117"/>
      <c r="C434" s="80"/>
      <c r="D434" s="80"/>
      <c r="E434" s="80"/>
      <c r="F434" s="10"/>
      <c r="G434" s="11"/>
      <c r="H434" s="115"/>
      <c r="I434" s="11"/>
      <c r="AU434" s="14"/>
      <c r="AW434" s="14"/>
      <c r="AX434" s="14"/>
    </row>
    <row r="435" spans="2:50" ht="18.75">
      <c r="B435" s="117"/>
      <c r="C435" s="80"/>
      <c r="D435" s="80"/>
      <c r="E435" s="80"/>
      <c r="F435" s="10"/>
      <c r="G435" s="11"/>
      <c r="H435" s="115"/>
      <c r="I435" s="11"/>
      <c r="AU435" s="14"/>
      <c r="AW435" s="14"/>
      <c r="AX435" s="14"/>
    </row>
    <row r="436" spans="2:50" ht="18.75">
      <c r="B436" s="117"/>
      <c r="C436" s="80"/>
      <c r="D436" s="80"/>
      <c r="E436" s="80"/>
      <c r="F436" s="10"/>
      <c r="G436" s="11"/>
      <c r="H436" s="115"/>
      <c r="I436" s="11"/>
      <c r="AU436" s="14"/>
      <c r="AW436" s="14"/>
      <c r="AX436" s="14"/>
    </row>
    <row r="437" spans="2:50" ht="18.75">
      <c r="B437" s="117"/>
      <c r="C437" s="80"/>
      <c r="D437" s="80"/>
      <c r="E437" s="80"/>
      <c r="F437" s="10"/>
      <c r="G437" s="11"/>
      <c r="H437" s="115"/>
      <c r="I437" s="11"/>
      <c r="AU437" s="14"/>
      <c r="AW437" s="14"/>
      <c r="AX437" s="14"/>
    </row>
    <row r="438" spans="2:50" ht="18.75">
      <c r="B438" s="117"/>
      <c r="C438" s="80"/>
      <c r="D438" s="80"/>
      <c r="E438" s="80"/>
      <c r="F438" s="10"/>
      <c r="G438" s="11"/>
      <c r="H438" s="115"/>
      <c r="I438" s="11"/>
      <c r="AU438" s="14"/>
      <c r="AW438" s="14"/>
      <c r="AX438" s="14"/>
    </row>
    <row r="439" spans="2:50" ht="18.75">
      <c r="B439" s="117"/>
      <c r="C439" s="80"/>
      <c r="D439" s="80"/>
      <c r="E439" s="80"/>
      <c r="F439" s="10"/>
      <c r="G439" s="11"/>
      <c r="H439" s="115"/>
      <c r="I439" s="11"/>
      <c r="AU439" s="14"/>
      <c r="AW439" s="14"/>
      <c r="AX439" s="14"/>
    </row>
    <row r="440" spans="2:50" ht="18.75">
      <c r="B440" s="117"/>
      <c r="C440" s="80"/>
      <c r="D440" s="80"/>
      <c r="E440" s="80"/>
      <c r="F440" s="10"/>
      <c r="G440" s="11"/>
      <c r="H440" s="115"/>
      <c r="I440" s="11"/>
      <c r="AU440" s="14"/>
      <c r="AW440" s="14"/>
      <c r="AX440" s="14"/>
    </row>
    <row r="441" spans="2:50" ht="18.75">
      <c r="B441" s="117"/>
      <c r="C441" s="80"/>
      <c r="D441" s="80"/>
      <c r="E441" s="80"/>
      <c r="F441" s="10"/>
      <c r="G441" s="11"/>
      <c r="H441" s="115"/>
      <c r="I441" s="11"/>
      <c r="AU441" s="14"/>
      <c r="AW441" s="14"/>
      <c r="AX441" s="14"/>
    </row>
    <row r="442" spans="2:50" ht="18.75">
      <c r="B442" s="117"/>
      <c r="C442" s="80"/>
      <c r="D442" s="80"/>
      <c r="E442" s="80"/>
      <c r="F442" s="10"/>
      <c r="G442" s="11"/>
      <c r="H442" s="115"/>
      <c r="I442" s="11"/>
      <c r="AU442" s="14"/>
      <c r="AW442" s="14"/>
      <c r="AX442" s="14"/>
    </row>
    <row r="443" spans="2:50" ht="18.75">
      <c r="B443" s="117"/>
      <c r="C443" s="80"/>
      <c r="D443" s="80"/>
      <c r="E443" s="80"/>
      <c r="F443" s="10"/>
      <c r="G443" s="11"/>
      <c r="H443" s="115"/>
      <c r="I443" s="11"/>
      <c r="AU443" s="14"/>
      <c r="AW443" s="14"/>
      <c r="AX443" s="14"/>
    </row>
    <row r="444" spans="2:50" ht="18.75">
      <c r="B444" s="117"/>
      <c r="C444" s="80"/>
      <c r="D444" s="80"/>
      <c r="E444" s="80"/>
      <c r="F444" s="10"/>
      <c r="G444" s="11"/>
      <c r="H444" s="115"/>
      <c r="I444" s="11"/>
      <c r="AU444" s="14"/>
      <c r="AW444" s="14"/>
      <c r="AX444" s="14"/>
    </row>
    <row r="445" spans="2:50" ht="18.75">
      <c r="B445" s="117"/>
      <c r="C445" s="80"/>
      <c r="D445" s="80"/>
      <c r="E445" s="80"/>
      <c r="F445" s="10"/>
      <c r="G445" s="11"/>
      <c r="H445" s="115"/>
      <c r="I445" s="11"/>
      <c r="AU445" s="14"/>
      <c r="AW445" s="14"/>
      <c r="AX445" s="14"/>
    </row>
    <row r="446" spans="2:50" ht="18.75">
      <c r="B446" s="117"/>
      <c r="C446" s="80"/>
      <c r="D446" s="80"/>
      <c r="E446" s="80"/>
      <c r="F446" s="10"/>
      <c r="G446" s="11"/>
      <c r="H446" s="115"/>
      <c r="I446" s="11"/>
      <c r="AU446" s="14"/>
      <c r="AW446" s="14"/>
      <c r="AX446" s="14"/>
    </row>
    <row r="447" spans="2:50" ht="18.75">
      <c r="B447" s="117"/>
      <c r="C447" s="80"/>
      <c r="D447" s="80"/>
      <c r="E447" s="80"/>
      <c r="F447" s="10"/>
      <c r="G447" s="11"/>
      <c r="H447" s="115"/>
      <c r="I447" s="11"/>
      <c r="AU447" s="14"/>
      <c r="AW447" s="14"/>
      <c r="AX447" s="14"/>
    </row>
    <row r="448" spans="2:50" ht="18.75">
      <c r="B448" s="117"/>
      <c r="C448" s="80"/>
      <c r="D448" s="80"/>
      <c r="E448" s="80"/>
      <c r="F448" s="10"/>
      <c r="G448" s="11"/>
      <c r="H448" s="115"/>
      <c r="I448" s="11"/>
      <c r="AU448" s="14"/>
      <c r="AW448" s="14"/>
      <c r="AX448" s="14"/>
    </row>
    <row r="449" spans="2:50" ht="18.75">
      <c r="B449" s="117"/>
      <c r="C449" s="80"/>
      <c r="D449" s="80"/>
      <c r="E449" s="80"/>
      <c r="F449" s="10"/>
      <c r="G449" s="11"/>
      <c r="H449" s="115"/>
      <c r="I449" s="11"/>
      <c r="AU449" s="14"/>
      <c r="AW449" s="14"/>
      <c r="AX449" s="14"/>
    </row>
    <row r="450" spans="2:50" ht="18.75">
      <c r="B450" s="117"/>
      <c r="C450" s="80"/>
      <c r="D450" s="80"/>
      <c r="E450" s="80"/>
      <c r="F450" s="10"/>
      <c r="G450" s="11"/>
      <c r="H450" s="115"/>
      <c r="I450" s="11"/>
      <c r="AU450" s="14"/>
      <c r="AW450" s="14"/>
      <c r="AX450" s="14"/>
    </row>
    <row r="451" spans="2:50" ht="18.75">
      <c r="B451" s="117"/>
      <c r="C451" s="80"/>
      <c r="D451" s="80"/>
      <c r="E451" s="80"/>
      <c r="F451" s="10"/>
      <c r="G451" s="11"/>
      <c r="H451" s="115"/>
      <c r="I451" s="11"/>
      <c r="AU451" s="14"/>
      <c r="AW451" s="14"/>
      <c r="AX451" s="14"/>
    </row>
    <row r="452" spans="2:50" ht="18.75">
      <c r="B452" s="117"/>
      <c r="C452" s="80"/>
      <c r="D452" s="80"/>
      <c r="E452" s="80"/>
      <c r="F452" s="10"/>
      <c r="G452" s="11"/>
      <c r="H452" s="115"/>
      <c r="I452" s="11"/>
      <c r="AU452" s="14"/>
      <c r="AW452" s="14"/>
      <c r="AX452" s="14"/>
    </row>
    <row r="453" spans="2:50" ht="18.75">
      <c r="B453" s="117"/>
      <c r="C453" s="80"/>
      <c r="D453" s="80"/>
      <c r="E453" s="80"/>
      <c r="F453" s="10"/>
      <c r="G453" s="11"/>
      <c r="H453" s="115"/>
      <c r="I453" s="11"/>
      <c r="AU453" s="14"/>
      <c r="AW453" s="14"/>
      <c r="AX453" s="14"/>
    </row>
    <row r="454" spans="2:50" ht="18.75">
      <c r="B454" s="117"/>
      <c r="C454" s="80"/>
      <c r="D454" s="80"/>
      <c r="E454" s="80"/>
      <c r="F454" s="10"/>
      <c r="G454" s="11"/>
      <c r="H454" s="115"/>
      <c r="I454" s="11"/>
      <c r="AU454" s="14"/>
      <c r="AW454" s="14"/>
      <c r="AX454" s="14"/>
    </row>
    <row r="455" spans="2:50" ht="18.75">
      <c r="B455" s="117"/>
      <c r="C455" s="80"/>
      <c r="D455" s="80"/>
      <c r="E455" s="80"/>
      <c r="F455" s="10"/>
      <c r="G455" s="11"/>
      <c r="H455" s="115"/>
      <c r="I455" s="11"/>
      <c r="AU455" s="14"/>
      <c r="AW455" s="14"/>
      <c r="AX455" s="14"/>
    </row>
    <row r="456" spans="2:50" ht="18.75">
      <c r="B456" s="117"/>
      <c r="C456" s="80"/>
      <c r="D456" s="80"/>
      <c r="E456" s="80"/>
      <c r="F456" s="10"/>
      <c r="G456" s="11"/>
      <c r="H456" s="115"/>
      <c r="I456" s="11"/>
      <c r="AU456" s="14"/>
      <c r="AW456" s="14"/>
      <c r="AX456" s="14"/>
    </row>
    <row r="457" spans="2:50" ht="18.75">
      <c r="B457" s="117"/>
      <c r="C457" s="80"/>
      <c r="D457" s="80"/>
      <c r="E457" s="80"/>
      <c r="F457" s="10"/>
      <c r="G457" s="11"/>
      <c r="H457" s="115"/>
      <c r="I457" s="11"/>
      <c r="AU457" s="14"/>
      <c r="AW457" s="14"/>
      <c r="AX457" s="14"/>
    </row>
    <row r="458" spans="2:50" ht="18.75">
      <c r="B458" s="117"/>
      <c r="C458" s="80"/>
      <c r="D458" s="80"/>
      <c r="E458" s="80"/>
      <c r="F458" s="10"/>
      <c r="G458" s="11"/>
      <c r="H458" s="115"/>
      <c r="I458" s="11"/>
      <c r="AU458" s="14"/>
      <c r="AW458" s="14"/>
      <c r="AX458" s="14"/>
    </row>
    <row r="459" spans="2:50" ht="18.75">
      <c r="B459" s="117"/>
      <c r="C459" s="80"/>
      <c r="D459" s="80"/>
      <c r="E459" s="80"/>
      <c r="F459" s="10"/>
      <c r="G459" s="11"/>
      <c r="H459" s="115"/>
      <c r="I459" s="11"/>
      <c r="AU459" s="14"/>
      <c r="AW459" s="14"/>
      <c r="AX459" s="14"/>
    </row>
    <row r="460" spans="2:50" ht="18.75">
      <c r="B460" s="117"/>
      <c r="C460" s="80"/>
      <c r="D460" s="80"/>
      <c r="E460" s="80"/>
      <c r="F460" s="10"/>
      <c r="G460" s="11"/>
      <c r="H460" s="115"/>
      <c r="I460" s="11"/>
      <c r="AU460" s="14"/>
      <c r="AW460" s="14"/>
      <c r="AX460" s="14"/>
    </row>
    <row r="461" spans="2:50" ht="18.75">
      <c r="B461" s="117"/>
      <c r="C461" s="80"/>
      <c r="D461" s="80"/>
      <c r="E461" s="80"/>
      <c r="F461" s="10"/>
      <c r="G461" s="11"/>
      <c r="H461" s="115"/>
      <c r="I461" s="11"/>
      <c r="AU461" s="14"/>
      <c r="AW461" s="14"/>
      <c r="AX461" s="14"/>
    </row>
    <row r="462" spans="2:50" ht="18.75">
      <c r="B462" s="117"/>
      <c r="C462" s="80"/>
      <c r="D462" s="80"/>
      <c r="E462" s="80"/>
      <c r="F462" s="10"/>
      <c r="G462" s="11"/>
      <c r="H462" s="115"/>
      <c r="I462" s="11"/>
      <c r="AU462" s="14"/>
      <c r="AW462" s="14"/>
      <c r="AX462" s="14"/>
    </row>
    <row r="463" spans="2:50" ht="18.75">
      <c r="B463" s="117"/>
      <c r="C463" s="80"/>
      <c r="D463" s="80"/>
      <c r="E463" s="80"/>
      <c r="F463" s="10"/>
      <c r="G463" s="11"/>
      <c r="H463" s="115"/>
      <c r="I463" s="11"/>
      <c r="AU463" s="14"/>
      <c r="AW463" s="14"/>
      <c r="AX463" s="14"/>
    </row>
    <row r="464" spans="2:50" ht="18.75">
      <c r="B464" s="117"/>
      <c r="C464" s="80"/>
      <c r="D464" s="80"/>
      <c r="E464" s="80"/>
      <c r="F464" s="10"/>
      <c r="G464" s="11"/>
      <c r="H464" s="115"/>
      <c r="I464" s="11"/>
      <c r="AU464" s="14"/>
      <c r="AW464" s="14"/>
      <c r="AX464" s="14"/>
    </row>
    <row r="465" spans="2:50" ht="18.75">
      <c r="B465" s="117"/>
      <c r="C465" s="80"/>
      <c r="D465" s="80"/>
      <c r="E465" s="80"/>
      <c r="F465" s="10"/>
      <c r="G465" s="11"/>
      <c r="H465" s="115"/>
      <c r="I465" s="11"/>
      <c r="AU465" s="14"/>
      <c r="AW465" s="14"/>
      <c r="AX465" s="14"/>
    </row>
    <row r="466" spans="2:50" ht="18.75">
      <c r="B466" s="117"/>
      <c r="C466" s="80"/>
      <c r="D466" s="80"/>
      <c r="E466" s="80"/>
      <c r="F466" s="10"/>
      <c r="G466" s="11"/>
      <c r="H466" s="115"/>
      <c r="I466" s="11"/>
      <c r="AU466" s="14"/>
      <c r="AW466" s="14"/>
      <c r="AX466" s="14"/>
    </row>
    <row r="467" spans="2:50" ht="18.75">
      <c r="B467" s="117"/>
      <c r="C467" s="80"/>
      <c r="D467" s="80"/>
      <c r="E467" s="80"/>
      <c r="F467" s="10"/>
      <c r="G467" s="11"/>
      <c r="H467" s="115"/>
      <c r="I467" s="11"/>
      <c r="AU467" s="14"/>
      <c r="AW467" s="14"/>
      <c r="AX467" s="14"/>
    </row>
    <row r="468" spans="2:50" ht="18.75">
      <c r="B468" s="117"/>
      <c r="C468" s="80"/>
      <c r="D468" s="80"/>
      <c r="E468" s="80"/>
      <c r="F468" s="10"/>
      <c r="G468" s="11"/>
      <c r="H468" s="115"/>
      <c r="I468" s="11"/>
      <c r="AU468" s="14"/>
      <c r="AW468" s="14"/>
      <c r="AX468" s="14"/>
    </row>
    <row r="469" spans="2:50" ht="18.75">
      <c r="B469" s="117"/>
      <c r="C469" s="80"/>
      <c r="D469" s="80"/>
      <c r="E469" s="80"/>
      <c r="F469" s="10"/>
      <c r="G469" s="11"/>
      <c r="H469" s="115"/>
      <c r="I469" s="11"/>
      <c r="AU469" s="14"/>
      <c r="AW469" s="14"/>
      <c r="AX469" s="14"/>
    </row>
    <row r="470" spans="2:50" ht="18.75">
      <c r="B470" s="117"/>
      <c r="C470" s="80"/>
      <c r="D470" s="80"/>
      <c r="E470" s="80"/>
      <c r="F470" s="10"/>
      <c r="G470" s="11"/>
      <c r="H470" s="115"/>
      <c r="I470" s="11"/>
      <c r="AU470" s="14"/>
      <c r="AW470" s="14"/>
      <c r="AX470" s="14"/>
    </row>
    <row r="471" spans="2:50" ht="18.75">
      <c r="B471" s="117"/>
      <c r="C471" s="80"/>
      <c r="D471" s="80"/>
      <c r="E471" s="80"/>
      <c r="F471" s="10"/>
      <c r="G471" s="11"/>
      <c r="H471" s="115"/>
      <c r="I471" s="11"/>
      <c r="AU471" s="14"/>
      <c r="AW471" s="14"/>
      <c r="AX471" s="14"/>
    </row>
    <row r="472" spans="2:50" ht="18.75">
      <c r="B472" s="117"/>
      <c r="C472" s="80"/>
      <c r="D472" s="80"/>
      <c r="E472" s="80"/>
      <c r="F472" s="10"/>
      <c r="G472" s="11"/>
      <c r="H472" s="115"/>
      <c r="I472" s="11"/>
      <c r="AU472" s="14"/>
      <c r="AW472" s="14"/>
      <c r="AX472" s="14"/>
    </row>
    <row r="473" spans="2:50" ht="18.75">
      <c r="B473" s="117"/>
      <c r="C473" s="80"/>
      <c r="D473" s="80"/>
      <c r="E473" s="80"/>
      <c r="F473" s="10"/>
      <c r="G473" s="11"/>
      <c r="H473" s="115"/>
      <c r="I473" s="11"/>
      <c r="AU473" s="14"/>
      <c r="AW473" s="14"/>
      <c r="AX473" s="14"/>
    </row>
    <row r="474" spans="2:50" ht="18.75">
      <c r="B474" s="117"/>
      <c r="C474" s="80"/>
      <c r="D474" s="80"/>
      <c r="E474" s="80"/>
      <c r="F474" s="10"/>
      <c r="G474" s="11"/>
      <c r="H474" s="115"/>
      <c r="I474" s="11"/>
      <c r="AU474" s="14"/>
      <c r="AW474" s="14"/>
      <c r="AX474" s="14"/>
    </row>
    <row r="475" spans="2:50" ht="18.75">
      <c r="B475" s="117"/>
      <c r="C475" s="80"/>
      <c r="D475" s="80"/>
      <c r="E475" s="80"/>
      <c r="F475" s="10"/>
      <c r="G475" s="11"/>
      <c r="H475" s="115"/>
      <c r="I475" s="11"/>
      <c r="AU475" s="14"/>
      <c r="AW475" s="14"/>
      <c r="AX475" s="14"/>
    </row>
    <row r="476" spans="2:50" ht="18.75">
      <c r="B476" s="117"/>
      <c r="C476" s="80"/>
      <c r="D476" s="80"/>
      <c r="E476" s="80"/>
      <c r="F476" s="10"/>
      <c r="G476" s="11"/>
      <c r="H476" s="115"/>
      <c r="I476" s="11"/>
      <c r="AU476" s="14"/>
      <c r="AW476" s="14"/>
      <c r="AX476" s="14"/>
    </row>
    <row r="477" spans="2:50" ht="18.75">
      <c r="B477" s="117"/>
      <c r="C477" s="80"/>
      <c r="D477" s="80"/>
      <c r="E477" s="80"/>
      <c r="F477" s="10"/>
      <c r="G477" s="11"/>
      <c r="H477" s="115"/>
      <c r="I477" s="11"/>
      <c r="AU477" s="14"/>
      <c r="AW477" s="14"/>
      <c r="AX477" s="14"/>
    </row>
    <row r="478" spans="2:50" ht="18.75">
      <c r="B478" s="117"/>
      <c r="C478" s="80"/>
      <c r="D478" s="80"/>
      <c r="E478" s="80"/>
      <c r="F478" s="10"/>
      <c r="G478" s="11"/>
      <c r="H478" s="115"/>
      <c r="I478" s="11"/>
      <c r="AU478" s="14"/>
      <c r="AW478" s="14"/>
      <c r="AX478" s="14"/>
    </row>
    <row r="479" spans="2:50" ht="18.75">
      <c r="B479" s="117"/>
      <c r="C479" s="80"/>
      <c r="D479" s="80"/>
      <c r="E479" s="80"/>
      <c r="F479" s="10"/>
      <c r="G479" s="11"/>
      <c r="H479" s="115"/>
      <c r="I479" s="11"/>
      <c r="AU479" s="14"/>
      <c r="AW479" s="14"/>
      <c r="AX479" s="14"/>
    </row>
    <row r="480" spans="2:50" ht="18.75">
      <c r="B480" s="117"/>
      <c r="C480" s="80"/>
      <c r="D480" s="80"/>
      <c r="E480" s="80"/>
      <c r="F480" s="10"/>
      <c r="G480" s="11"/>
      <c r="H480" s="115"/>
      <c r="I480" s="11"/>
      <c r="AU480" s="14"/>
      <c r="AW480" s="14"/>
      <c r="AX480" s="14"/>
    </row>
    <row r="481" spans="2:50" ht="18.75">
      <c r="B481" s="117"/>
      <c r="C481" s="80"/>
      <c r="D481" s="80"/>
      <c r="E481" s="80"/>
      <c r="F481" s="10"/>
      <c r="G481" s="11"/>
      <c r="H481" s="115"/>
      <c r="I481" s="11"/>
      <c r="AU481" s="14"/>
      <c r="AW481" s="14"/>
      <c r="AX481" s="14"/>
    </row>
    <row r="482" spans="2:50" ht="18.75">
      <c r="B482" s="117"/>
      <c r="C482" s="80"/>
      <c r="D482" s="80"/>
      <c r="E482" s="80"/>
      <c r="F482" s="10"/>
      <c r="G482" s="11"/>
      <c r="H482" s="115"/>
      <c r="I482" s="11"/>
      <c r="AU482" s="14"/>
      <c r="AW482" s="14"/>
      <c r="AX482" s="14"/>
    </row>
    <row r="483" spans="2:50" ht="18.75">
      <c r="B483" s="117"/>
      <c r="C483" s="80"/>
      <c r="D483" s="80"/>
      <c r="E483" s="80"/>
      <c r="F483" s="10"/>
      <c r="G483" s="11"/>
      <c r="H483" s="115"/>
      <c r="I483" s="11"/>
      <c r="AU483" s="14"/>
      <c r="AW483" s="14"/>
      <c r="AX483" s="14"/>
    </row>
    <row r="484" spans="2:50" ht="18.75">
      <c r="B484" s="117"/>
      <c r="C484" s="80"/>
      <c r="D484" s="80"/>
      <c r="E484" s="80"/>
      <c r="F484" s="10"/>
      <c r="G484" s="11"/>
      <c r="H484" s="115"/>
      <c r="I484" s="11"/>
      <c r="AU484" s="14"/>
      <c r="AW484" s="14"/>
      <c r="AX484" s="14"/>
    </row>
    <row r="485" spans="2:50" ht="18.75">
      <c r="B485" s="117"/>
      <c r="C485" s="80"/>
      <c r="D485" s="80"/>
      <c r="E485" s="80"/>
      <c r="F485" s="10"/>
      <c r="G485" s="11"/>
      <c r="H485" s="115"/>
      <c r="I485" s="11"/>
      <c r="AU485" s="14"/>
      <c r="AW485" s="14"/>
      <c r="AX485" s="14"/>
    </row>
    <row r="486" spans="2:50" ht="18.75">
      <c r="B486" s="117"/>
      <c r="C486" s="80"/>
      <c r="D486" s="80"/>
      <c r="E486" s="80"/>
      <c r="F486" s="10"/>
      <c r="G486" s="11"/>
      <c r="H486" s="115"/>
      <c r="I486" s="11"/>
      <c r="AU486" s="14"/>
      <c r="AW486" s="14"/>
      <c r="AX486" s="14"/>
    </row>
    <row r="487" spans="2:50" ht="18.75">
      <c r="B487" s="117"/>
      <c r="C487" s="80"/>
      <c r="D487" s="80"/>
      <c r="E487" s="80"/>
      <c r="F487" s="10"/>
      <c r="G487" s="11"/>
      <c r="H487" s="115"/>
      <c r="I487" s="11"/>
      <c r="AU487" s="14"/>
      <c r="AW487" s="14"/>
      <c r="AX487" s="14"/>
    </row>
    <row r="488" spans="2:50" ht="18.75">
      <c r="B488" s="117"/>
      <c r="C488" s="80"/>
      <c r="D488" s="80"/>
      <c r="E488" s="80"/>
      <c r="F488" s="10"/>
      <c r="G488" s="11"/>
      <c r="H488" s="115"/>
      <c r="I488" s="11"/>
      <c r="AU488" s="14"/>
      <c r="AW488" s="14"/>
      <c r="AX488" s="14"/>
    </row>
    <row r="489" spans="2:50" ht="18.75">
      <c r="B489" s="117"/>
      <c r="C489" s="80"/>
      <c r="D489" s="80"/>
      <c r="E489" s="80"/>
      <c r="F489" s="10"/>
      <c r="G489" s="11"/>
      <c r="H489" s="115"/>
      <c r="I489" s="11"/>
      <c r="AU489" s="14"/>
      <c r="AW489" s="14"/>
      <c r="AX489" s="14"/>
    </row>
    <row r="490" spans="2:50" ht="18.75">
      <c r="B490" s="117"/>
      <c r="C490" s="80"/>
      <c r="D490" s="80"/>
      <c r="E490" s="80"/>
      <c r="F490" s="10"/>
      <c r="G490" s="11"/>
      <c r="H490" s="115"/>
      <c r="I490" s="11"/>
      <c r="AU490" s="14"/>
      <c r="AW490" s="14"/>
      <c r="AX490" s="14"/>
    </row>
    <row r="491" spans="2:50" ht="18.75">
      <c r="B491" s="117"/>
      <c r="C491" s="80"/>
      <c r="D491" s="80"/>
      <c r="E491" s="80"/>
      <c r="F491" s="10"/>
      <c r="G491" s="11"/>
      <c r="H491" s="115"/>
      <c r="I491" s="11"/>
      <c r="AU491" s="14"/>
      <c r="AW491" s="14"/>
      <c r="AX491" s="14"/>
    </row>
    <row r="492" spans="2:50" ht="18.75">
      <c r="B492" s="117"/>
      <c r="C492" s="80"/>
      <c r="D492" s="80"/>
      <c r="E492" s="80"/>
      <c r="F492" s="10"/>
      <c r="G492" s="11"/>
      <c r="H492" s="115"/>
      <c r="I492" s="11"/>
      <c r="AU492" s="14"/>
      <c r="AW492" s="14"/>
      <c r="AX492" s="14"/>
    </row>
    <row r="493" spans="2:50" ht="18.75">
      <c r="B493" s="117"/>
      <c r="C493" s="80"/>
      <c r="D493" s="80"/>
      <c r="E493" s="80"/>
      <c r="F493" s="10"/>
      <c r="G493" s="11"/>
      <c r="H493" s="115"/>
      <c r="I493" s="11"/>
      <c r="AU493" s="14"/>
      <c r="AW493" s="14"/>
      <c r="AX493" s="14"/>
    </row>
    <row r="494" spans="2:50" ht="18.75">
      <c r="B494" s="117"/>
      <c r="C494" s="80"/>
      <c r="D494" s="80"/>
      <c r="E494" s="80"/>
      <c r="F494" s="10"/>
      <c r="G494" s="11"/>
      <c r="H494" s="115"/>
      <c r="I494" s="11"/>
      <c r="AU494" s="14"/>
      <c r="AW494" s="14"/>
      <c r="AX494" s="14"/>
    </row>
    <row r="495" spans="2:50" ht="18.75">
      <c r="B495" s="117"/>
      <c r="C495" s="80"/>
      <c r="D495" s="80"/>
      <c r="E495" s="80"/>
      <c r="F495" s="10"/>
      <c r="G495" s="11"/>
      <c r="H495" s="115"/>
      <c r="I495" s="11"/>
      <c r="AU495" s="14"/>
      <c r="AW495" s="14"/>
      <c r="AX495" s="14"/>
    </row>
    <row r="496" spans="2:50" ht="18.75">
      <c r="B496" s="117"/>
      <c r="C496" s="80"/>
      <c r="D496" s="80"/>
      <c r="E496" s="80"/>
      <c r="F496" s="10"/>
      <c r="G496" s="11"/>
      <c r="H496" s="115"/>
      <c r="I496" s="11"/>
      <c r="AU496" s="14"/>
      <c r="AW496" s="14"/>
      <c r="AX496" s="14"/>
    </row>
    <row r="497" spans="2:50" ht="18.75">
      <c r="B497" s="117"/>
      <c r="C497" s="80"/>
      <c r="D497" s="80"/>
      <c r="E497" s="80"/>
      <c r="F497" s="10"/>
      <c r="G497" s="11"/>
      <c r="H497" s="115"/>
      <c r="I497" s="11"/>
      <c r="AU497" s="14"/>
      <c r="AW497" s="14"/>
      <c r="AX497" s="14"/>
    </row>
    <row r="498" spans="2:50" ht="18.75">
      <c r="B498" s="117"/>
      <c r="C498" s="80"/>
      <c r="D498" s="80"/>
      <c r="E498" s="80"/>
      <c r="F498" s="10"/>
      <c r="G498" s="11"/>
      <c r="H498" s="115"/>
      <c r="I498" s="11"/>
      <c r="AU498" s="14"/>
      <c r="AW498" s="14"/>
      <c r="AX498" s="14"/>
    </row>
    <row r="499" spans="2:50" ht="18.75">
      <c r="B499" s="117"/>
      <c r="C499" s="80"/>
      <c r="D499" s="80"/>
      <c r="E499" s="80"/>
      <c r="F499" s="10"/>
      <c r="G499" s="11"/>
      <c r="H499" s="115"/>
      <c r="I499" s="11"/>
      <c r="AU499" s="14"/>
      <c r="AW499" s="14"/>
      <c r="AX499" s="14"/>
    </row>
    <row r="500" spans="2:50" ht="18.75">
      <c r="B500" s="117"/>
      <c r="C500" s="80"/>
      <c r="D500" s="80"/>
      <c r="E500" s="80"/>
      <c r="F500" s="10"/>
      <c r="G500" s="11"/>
      <c r="H500" s="115"/>
      <c r="I500" s="11"/>
      <c r="AU500" s="14"/>
      <c r="AW500" s="14"/>
      <c r="AX500" s="14"/>
    </row>
    <row r="501" spans="2:50" ht="18.75">
      <c r="B501" s="117"/>
      <c r="C501" s="80"/>
      <c r="D501" s="80"/>
      <c r="E501" s="80"/>
      <c r="F501" s="10"/>
      <c r="G501" s="11"/>
      <c r="H501" s="115"/>
      <c r="I501" s="11"/>
      <c r="AU501" s="14"/>
      <c r="AW501" s="14"/>
      <c r="AX501" s="14"/>
    </row>
    <row r="502" spans="2:50" ht="18.75">
      <c r="B502" s="117"/>
      <c r="C502" s="80"/>
      <c r="D502" s="80"/>
      <c r="E502" s="80"/>
      <c r="F502" s="10"/>
      <c r="G502" s="11"/>
      <c r="H502" s="115"/>
      <c r="I502" s="11"/>
      <c r="AU502" s="14"/>
      <c r="AW502" s="14"/>
      <c r="AX502" s="14"/>
    </row>
    <row r="503" spans="2:50" ht="18.75">
      <c r="B503" s="117"/>
      <c r="C503" s="80"/>
      <c r="D503" s="80"/>
      <c r="E503" s="80"/>
      <c r="F503" s="10"/>
      <c r="G503" s="11"/>
      <c r="H503" s="115"/>
      <c r="I503" s="11"/>
      <c r="AU503" s="14"/>
      <c r="AW503" s="14"/>
      <c r="AX503" s="14"/>
    </row>
    <row r="504" spans="2:50" ht="18.75">
      <c r="B504" s="117"/>
      <c r="C504" s="80"/>
      <c r="D504" s="80"/>
      <c r="E504" s="80"/>
      <c r="F504" s="10"/>
      <c r="G504" s="11"/>
      <c r="H504" s="115"/>
      <c r="I504" s="11"/>
      <c r="AU504" s="14"/>
      <c r="AW504" s="14"/>
      <c r="AX504" s="14"/>
    </row>
    <row r="505" spans="2:50" ht="18.75">
      <c r="B505" s="117"/>
      <c r="C505" s="80"/>
      <c r="D505" s="80"/>
      <c r="E505" s="80"/>
      <c r="F505" s="10"/>
      <c r="G505" s="11"/>
      <c r="H505" s="115"/>
      <c r="I505" s="11"/>
      <c r="AU505" s="14"/>
      <c r="AW505" s="14"/>
      <c r="AX505" s="14"/>
    </row>
    <row r="506" spans="2:50" ht="18.75">
      <c r="B506" s="117"/>
      <c r="C506" s="80"/>
      <c r="D506" s="80"/>
      <c r="E506" s="80"/>
      <c r="F506" s="10"/>
      <c r="G506" s="11"/>
      <c r="H506" s="115"/>
      <c r="I506" s="11"/>
      <c r="AU506" s="14"/>
      <c r="AW506" s="14"/>
      <c r="AX506" s="14"/>
    </row>
    <row r="507" spans="2:50" ht="18.75">
      <c r="B507" s="117"/>
      <c r="C507" s="80"/>
      <c r="D507" s="80"/>
      <c r="E507" s="80"/>
      <c r="F507" s="10"/>
      <c r="G507" s="11"/>
      <c r="H507" s="115"/>
      <c r="I507" s="11"/>
      <c r="AU507" s="14"/>
      <c r="AW507" s="14"/>
      <c r="AX507" s="14"/>
    </row>
    <row r="508" spans="2:50" ht="18.75">
      <c r="B508" s="117"/>
      <c r="C508" s="80"/>
      <c r="D508" s="80"/>
      <c r="E508" s="80"/>
      <c r="F508" s="10"/>
      <c r="G508" s="11"/>
      <c r="H508" s="115"/>
      <c r="I508" s="11"/>
      <c r="AU508" s="14"/>
      <c r="AW508" s="14"/>
      <c r="AX508" s="14"/>
    </row>
    <row r="509" spans="2:50" ht="18.75">
      <c r="B509" s="117"/>
      <c r="C509" s="80"/>
      <c r="D509" s="80"/>
      <c r="E509" s="80"/>
      <c r="F509" s="10"/>
      <c r="G509" s="11"/>
      <c r="H509" s="115"/>
      <c r="I509" s="11"/>
      <c r="AU509" s="14"/>
      <c r="AW509" s="14"/>
      <c r="AX509" s="14"/>
    </row>
    <row r="510" spans="2:50" ht="18.75">
      <c r="B510" s="117"/>
      <c r="C510" s="80"/>
      <c r="D510" s="80"/>
      <c r="E510" s="80"/>
      <c r="F510" s="10"/>
      <c r="G510" s="11"/>
      <c r="H510" s="115"/>
      <c r="I510" s="11"/>
      <c r="AU510" s="14"/>
      <c r="AW510" s="14"/>
      <c r="AX510" s="14"/>
    </row>
    <row r="511" spans="2:50" ht="18.75">
      <c r="B511" s="117"/>
      <c r="C511" s="80"/>
      <c r="D511" s="80"/>
      <c r="E511" s="80"/>
      <c r="F511" s="10"/>
      <c r="G511" s="11"/>
      <c r="H511" s="115"/>
      <c r="I511" s="11"/>
      <c r="AU511" s="14"/>
      <c r="AW511" s="14"/>
      <c r="AX511" s="14"/>
    </row>
    <row r="512" spans="2:50" ht="18.75">
      <c r="B512" s="117"/>
      <c r="C512" s="80"/>
      <c r="D512" s="80"/>
      <c r="E512" s="80"/>
      <c r="F512" s="10"/>
      <c r="G512" s="11"/>
      <c r="H512" s="115"/>
      <c r="I512" s="11"/>
      <c r="AU512" s="14"/>
      <c r="AW512" s="14"/>
      <c r="AX512" s="14"/>
    </row>
    <row r="513" spans="2:50" ht="18.75">
      <c r="B513" s="117"/>
      <c r="C513" s="80"/>
      <c r="D513" s="80"/>
      <c r="E513" s="80"/>
      <c r="F513" s="10"/>
      <c r="G513" s="11"/>
      <c r="H513" s="115"/>
      <c r="I513" s="11"/>
      <c r="AU513" s="14"/>
      <c r="AW513" s="14"/>
      <c r="AX513" s="14"/>
    </row>
    <row r="514" spans="2:50" ht="18.75">
      <c r="B514" s="117"/>
      <c r="C514" s="80"/>
      <c r="D514" s="80"/>
      <c r="E514" s="80"/>
      <c r="F514" s="10"/>
      <c r="G514" s="11"/>
      <c r="H514" s="115"/>
      <c r="I514" s="11"/>
      <c r="AU514" s="14"/>
      <c r="AW514" s="14"/>
      <c r="AX514" s="14"/>
    </row>
    <row r="515" spans="2:50" ht="18.75">
      <c r="B515" s="117"/>
      <c r="C515" s="80"/>
      <c r="D515" s="80"/>
      <c r="E515" s="80"/>
      <c r="F515" s="10"/>
      <c r="G515" s="11"/>
      <c r="H515" s="115"/>
      <c r="I515" s="11"/>
      <c r="AU515" s="14"/>
      <c r="AW515" s="14"/>
      <c r="AX515" s="14"/>
    </row>
    <row r="516" spans="2:50" ht="18.75">
      <c r="B516" s="117"/>
      <c r="C516" s="80"/>
      <c r="D516" s="80"/>
      <c r="E516" s="80"/>
      <c r="F516" s="10"/>
      <c r="G516" s="11"/>
      <c r="H516" s="115"/>
      <c r="I516" s="11"/>
      <c r="AU516" s="14"/>
      <c r="AW516" s="14"/>
      <c r="AX516" s="14"/>
    </row>
    <row r="517" spans="2:50" ht="18.75">
      <c r="B517" s="117"/>
      <c r="C517" s="80"/>
      <c r="D517" s="80"/>
      <c r="E517" s="80"/>
      <c r="F517" s="10"/>
      <c r="G517" s="11"/>
      <c r="H517" s="115"/>
      <c r="I517" s="11"/>
      <c r="AU517" s="14"/>
      <c r="AW517" s="14"/>
      <c r="AX517" s="14"/>
    </row>
    <row r="518" spans="2:50" ht="18.75">
      <c r="B518" s="117"/>
      <c r="C518" s="80"/>
      <c r="D518" s="80"/>
      <c r="E518" s="80"/>
      <c r="F518" s="10"/>
      <c r="G518" s="11"/>
      <c r="H518" s="115"/>
      <c r="I518" s="11"/>
      <c r="AU518" s="14"/>
      <c r="AW518" s="14"/>
      <c r="AX518" s="14"/>
    </row>
    <row r="519" spans="2:50" ht="18.75">
      <c r="B519" s="117"/>
      <c r="C519" s="80"/>
      <c r="D519" s="80"/>
      <c r="E519" s="80"/>
      <c r="F519" s="10"/>
      <c r="G519" s="11"/>
      <c r="H519" s="115"/>
      <c r="I519" s="11"/>
      <c r="AU519" s="14"/>
      <c r="AW519" s="14"/>
      <c r="AX519" s="14"/>
    </row>
    <row r="520" spans="2:50" ht="18.75">
      <c r="B520" s="117"/>
      <c r="C520" s="80"/>
      <c r="D520" s="80"/>
      <c r="E520" s="80"/>
      <c r="F520" s="10"/>
      <c r="G520" s="11"/>
      <c r="H520" s="115"/>
      <c r="I520" s="11"/>
      <c r="AU520" s="14"/>
      <c r="AW520" s="14"/>
      <c r="AX520" s="14"/>
    </row>
    <row r="521" spans="2:50" ht="18.75">
      <c r="B521" s="117"/>
      <c r="C521" s="80"/>
      <c r="D521" s="80"/>
      <c r="E521" s="80"/>
      <c r="F521" s="10"/>
      <c r="G521" s="11"/>
      <c r="H521" s="115"/>
      <c r="I521" s="11"/>
      <c r="AU521" s="14"/>
      <c r="AW521" s="14"/>
      <c r="AX521" s="14"/>
    </row>
    <row r="522" spans="2:50" ht="18.75">
      <c r="B522" s="117"/>
      <c r="C522" s="80"/>
      <c r="D522" s="80"/>
      <c r="E522" s="80"/>
      <c r="F522" s="10"/>
      <c r="G522" s="11"/>
      <c r="H522" s="115"/>
      <c r="I522" s="11"/>
      <c r="AU522" s="14"/>
      <c r="AW522" s="14"/>
      <c r="AX522" s="14"/>
    </row>
    <row r="523" spans="2:50" ht="18.75">
      <c r="B523" s="117"/>
      <c r="C523" s="80"/>
      <c r="D523" s="80"/>
      <c r="E523" s="80"/>
      <c r="F523" s="10"/>
      <c r="G523" s="11"/>
      <c r="H523" s="115"/>
      <c r="I523" s="11"/>
      <c r="AU523" s="14"/>
      <c r="AW523" s="14"/>
      <c r="AX523" s="14"/>
    </row>
    <row r="524" spans="2:50" ht="18.75">
      <c r="B524" s="117"/>
      <c r="C524" s="80"/>
      <c r="D524" s="80"/>
      <c r="E524" s="80"/>
      <c r="F524" s="10"/>
      <c r="G524" s="11"/>
      <c r="H524" s="115"/>
      <c r="I524" s="11"/>
      <c r="AU524" s="14"/>
      <c r="AW524" s="14"/>
      <c r="AX524" s="14"/>
    </row>
    <row r="525" spans="2:50" ht="18.75">
      <c r="B525" s="117"/>
      <c r="C525" s="80"/>
      <c r="D525" s="80"/>
      <c r="E525" s="80"/>
      <c r="F525" s="10"/>
      <c r="G525" s="11"/>
      <c r="H525" s="115"/>
      <c r="I525" s="11"/>
      <c r="AU525" s="14"/>
      <c r="AW525" s="14"/>
      <c r="AX525" s="14"/>
    </row>
    <row r="526" spans="2:50" ht="18.75">
      <c r="B526" s="117"/>
      <c r="C526" s="80"/>
      <c r="D526" s="80"/>
      <c r="E526" s="80"/>
      <c r="F526" s="10"/>
      <c r="G526" s="11"/>
      <c r="H526" s="115"/>
      <c r="I526" s="11"/>
      <c r="AU526" s="14"/>
      <c r="AW526" s="14"/>
      <c r="AX526" s="14"/>
    </row>
    <row r="527" spans="2:50" ht="18.75">
      <c r="B527" s="117"/>
      <c r="C527" s="80"/>
      <c r="D527" s="80"/>
      <c r="E527" s="80"/>
      <c r="F527" s="10"/>
      <c r="G527" s="11"/>
      <c r="H527" s="115"/>
      <c r="I527" s="11"/>
      <c r="AU527" s="14"/>
      <c r="AW527" s="14"/>
      <c r="AX527" s="14"/>
    </row>
    <row r="528" spans="2:50" ht="18.75">
      <c r="B528" s="117"/>
      <c r="C528" s="80"/>
      <c r="D528" s="80"/>
      <c r="E528" s="80"/>
      <c r="F528" s="10"/>
      <c r="G528" s="11"/>
      <c r="H528" s="115"/>
      <c r="I528" s="11"/>
      <c r="AU528" s="14"/>
      <c r="AW528" s="14"/>
      <c r="AX528" s="14"/>
    </row>
    <row r="529" spans="2:50" ht="18.75">
      <c r="B529" s="117"/>
      <c r="C529" s="80"/>
      <c r="D529" s="80"/>
      <c r="E529" s="80"/>
      <c r="F529" s="10"/>
      <c r="G529" s="11"/>
      <c r="H529" s="115"/>
      <c r="I529" s="11"/>
      <c r="AU529" s="14"/>
      <c r="AW529" s="14"/>
      <c r="AX529" s="14"/>
    </row>
    <row r="530" spans="2:50" ht="18.75">
      <c r="B530" s="117"/>
      <c r="C530" s="80"/>
      <c r="D530" s="80"/>
      <c r="E530" s="80"/>
      <c r="F530" s="10"/>
      <c r="G530" s="11"/>
      <c r="H530" s="115"/>
      <c r="I530" s="11"/>
      <c r="AU530" s="14"/>
      <c r="AW530" s="14"/>
      <c r="AX530" s="14"/>
    </row>
    <row r="531" spans="2:50" ht="18.75">
      <c r="B531" s="117"/>
      <c r="C531" s="80"/>
      <c r="D531" s="80"/>
      <c r="E531" s="80"/>
      <c r="F531" s="10"/>
      <c r="G531" s="11"/>
      <c r="H531" s="115"/>
      <c r="I531" s="11"/>
      <c r="AU531" s="14"/>
      <c r="AW531" s="14"/>
      <c r="AX531" s="14"/>
    </row>
    <row r="532" spans="2:50" ht="18.75">
      <c r="B532" s="117"/>
      <c r="C532" s="80"/>
      <c r="D532" s="80"/>
      <c r="E532" s="80"/>
      <c r="F532" s="10"/>
      <c r="G532" s="11"/>
      <c r="H532" s="115"/>
      <c r="I532" s="11"/>
      <c r="AU532" s="14"/>
      <c r="AW532" s="14"/>
      <c r="AX532" s="14"/>
    </row>
    <row r="533" spans="2:50" ht="18.75">
      <c r="B533" s="117"/>
      <c r="C533" s="80"/>
      <c r="D533" s="80"/>
      <c r="E533" s="80"/>
      <c r="F533" s="10"/>
      <c r="G533" s="11"/>
      <c r="H533" s="115"/>
      <c r="I533" s="11"/>
      <c r="AU533" s="14"/>
      <c r="AW533" s="14"/>
      <c r="AX533" s="14"/>
    </row>
    <row r="534" spans="2:50" ht="18.75">
      <c r="B534" s="117"/>
      <c r="C534" s="80"/>
      <c r="D534" s="80"/>
      <c r="E534" s="80"/>
      <c r="F534" s="10"/>
      <c r="G534" s="11"/>
      <c r="H534" s="115"/>
      <c r="I534" s="11"/>
      <c r="AU534" s="14"/>
      <c r="AW534" s="14"/>
      <c r="AX534" s="14"/>
    </row>
    <row r="535" spans="2:50" ht="18.75">
      <c r="B535" s="117"/>
      <c r="C535" s="80"/>
      <c r="D535" s="80"/>
      <c r="E535" s="80"/>
      <c r="F535" s="10"/>
      <c r="G535" s="11"/>
      <c r="H535" s="115"/>
      <c r="I535" s="11"/>
      <c r="AU535" s="14"/>
      <c r="AW535" s="14"/>
      <c r="AX535" s="14"/>
    </row>
    <row r="536" spans="2:50" ht="18.75">
      <c r="B536" s="117"/>
      <c r="C536" s="80"/>
      <c r="D536" s="80"/>
      <c r="E536" s="80"/>
      <c r="F536" s="10"/>
      <c r="G536" s="11"/>
      <c r="H536" s="115"/>
      <c r="I536" s="11"/>
      <c r="AU536" s="14"/>
      <c r="AW536" s="14"/>
      <c r="AX536" s="14"/>
    </row>
    <row r="537" spans="2:50" ht="18.75">
      <c r="B537" s="117"/>
      <c r="C537" s="80"/>
      <c r="D537" s="80"/>
      <c r="E537" s="80"/>
      <c r="F537" s="10"/>
      <c r="G537" s="11"/>
      <c r="H537" s="115"/>
      <c r="I537" s="11"/>
      <c r="AU537" s="14"/>
      <c r="AW537" s="14"/>
      <c r="AX537" s="14"/>
    </row>
    <row r="538" spans="2:50" ht="18.75">
      <c r="B538" s="117"/>
      <c r="C538" s="80"/>
      <c r="D538" s="80"/>
      <c r="E538" s="80"/>
      <c r="F538" s="10"/>
      <c r="G538" s="11"/>
      <c r="H538" s="115"/>
      <c r="I538" s="11"/>
      <c r="AU538" s="14"/>
      <c r="AW538" s="14"/>
      <c r="AX538" s="14"/>
    </row>
    <row r="539" spans="2:50" ht="18.75">
      <c r="B539" s="117"/>
      <c r="C539" s="80"/>
      <c r="D539" s="80"/>
      <c r="E539" s="80"/>
      <c r="F539" s="10"/>
      <c r="G539" s="11"/>
      <c r="H539" s="115"/>
      <c r="I539" s="11"/>
      <c r="AU539" s="14"/>
      <c r="AW539" s="14"/>
      <c r="AX539" s="14"/>
    </row>
    <row r="540" spans="2:50" ht="18.75">
      <c r="B540" s="117"/>
      <c r="C540" s="80"/>
      <c r="D540" s="80"/>
      <c r="E540" s="80"/>
      <c r="F540" s="10"/>
      <c r="G540" s="11"/>
      <c r="H540" s="115"/>
      <c r="I540" s="11"/>
      <c r="AU540" s="14"/>
      <c r="AW540" s="14"/>
      <c r="AX540" s="14"/>
    </row>
    <row r="541" spans="2:50" ht="18.75">
      <c r="B541" s="117"/>
      <c r="C541" s="80"/>
      <c r="D541" s="80"/>
      <c r="E541" s="80"/>
      <c r="F541" s="10"/>
      <c r="G541" s="11"/>
      <c r="H541" s="115"/>
      <c r="I541" s="11"/>
      <c r="AU541" s="14"/>
      <c r="AW541" s="14"/>
      <c r="AX541" s="14"/>
    </row>
    <row r="542" spans="2:50" ht="18.75">
      <c r="B542" s="117"/>
      <c r="C542" s="80"/>
      <c r="D542" s="80"/>
      <c r="E542" s="80"/>
      <c r="F542" s="10"/>
      <c r="G542" s="11"/>
      <c r="H542" s="115"/>
      <c r="I542" s="11"/>
      <c r="AU542" s="14"/>
      <c r="AW542" s="14"/>
      <c r="AX542" s="14"/>
    </row>
    <row r="543" spans="2:50" ht="18.75">
      <c r="B543" s="117"/>
      <c r="C543" s="80"/>
      <c r="D543" s="80"/>
      <c r="E543" s="80"/>
      <c r="F543" s="10"/>
      <c r="G543" s="11"/>
      <c r="H543" s="115"/>
      <c r="I543" s="11"/>
      <c r="AU543" s="14"/>
      <c r="AW543" s="14"/>
      <c r="AX543" s="14"/>
    </row>
    <row r="544" spans="2:50" ht="18.75">
      <c r="B544" s="117"/>
      <c r="C544" s="80"/>
      <c r="D544" s="80"/>
      <c r="E544" s="80"/>
      <c r="F544" s="10"/>
      <c r="G544" s="11"/>
      <c r="H544" s="115"/>
      <c r="I544" s="11"/>
      <c r="AU544" s="14"/>
      <c r="AW544" s="14"/>
      <c r="AX544" s="14"/>
    </row>
    <row r="545" spans="2:50" ht="18.75">
      <c r="B545" s="117"/>
      <c r="C545" s="80"/>
      <c r="D545" s="80"/>
      <c r="E545" s="80"/>
      <c r="F545" s="10"/>
      <c r="G545" s="11"/>
      <c r="H545" s="115"/>
      <c r="I545" s="11"/>
      <c r="AU545" s="14"/>
      <c r="AW545" s="14"/>
      <c r="AX545" s="14"/>
    </row>
    <row r="546" spans="2:50" ht="18.75">
      <c r="B546" s="117"/>
      <c r="C546" s="80"/>
      <c r="D546" s="80"/>
      <c r="E546" s="80"/>
      <c r="F546" s="10"/>
      <c r="G546" s="11"/>
      <c r="H546" s="115"/>
      <c r="I546" s="11"/>
      <c r="AU546" s="14"/>
      <c r="AW546" s="14"/>
      <c r="AX546" s="14"/>
    </row>
    <row r="547" spans="2:50" ht="18.75">
      <c r="B547" s="117"/>
      <c r="C547" s="80"/>
      <c r="D547" s="80"/>
      <c r="E547" s="80"/>
      <c r="F547" s="10"/>
      <c r="G547" s="11"/>
      <c r="H547" s="115"/>
      <c r="I547" s="11"/>
      <c r="AU547" s="14"/>
      <c r="AW547" s="14"/>
      <c r="AX547" s="14"/>
    </row>
    <row r="548" spans="2:50" ht="18.75">
      <c r="B548" s="117"/>
      <c r="C548" s="80"/>
      <c r="D548" s="80"/>
      <c r="E548" s="80"/>
      <c r="F548" s="10"/>
      <c r="G548" s="11"/>
      <c r="H548" s="115"/>
      <c r="I548" s="11"/>
      <c r="AU548" s="14"/>
      <c r="AW548" s="14"/>
      <c r="AX548" s="14"/>
    </row>
    <row r="549" spans="2:50" ht="18.75">
      <c r="B549" s="117"/>
      <c r="C549" s="80"/>
      <c r="D549" s="80"/>
      <c r="E549" s="80"/>
      <c r="F549" s="10"/>
      <c r="G549" s="11"/>
      <c r="H549" s="115"/>
      <c r="I549" s="11"/>
      <c r="AU549" s="14"/>
      <c r="AW549" s="14"/>
      <c r="AX549" s="14"/>
    </row>
    <row r="550" spans="2:50" ht="18.75">
      <c r="B550" s="117"/>
      <c r="C550" s="80"/>
      <c r="D550" s="80"/>
      <c r="E550" s="80"/>
      <c r="F550" s="10"/>
      <c r="G550" s="11"/>
      <c r="H550" s="115"/>
      <c r="I550" s="11"/>
      <c r="AU550" s="14"/>
      <c r="AW550" s="14"/>
      <c r="AX550" s="14"/>
    </row>
    <row r="551" spans="2:50" ht="18.75">
      <c r="B551" s="117"/>
      <c r="C551" s="80"/>
      <c r="D551" s="80"/>
      <c r="E551" s="80"/>
      <c r="F551" s="10"/>
      <c r="G551" s="11"/>
      <c r="H551" s="115"/>
      <c r="I551" s="11"/>
      <c r="AU551" s="14"/>
      <c r="AW551" s="14"/>
      <c r="AX551" s="14"/>
    </row>
    <row r="552" spans="2:50" ht="18.75">
      <c r="B552" s="117"/>
      <c r="C552" s="80"/>
      <c r="D552" s="80"/>
      <c r="E552" s="80"/>
      <c r="F552" s="10"/>
      <c r="G552" s="11"/>
      <c r="H552" s="115"/>
      <c r="I552" s="11"/>
      <c r="AU552" s="14"/>
      <c r="AW552" s="14"/>
      <c r="AX552" s="14"/>
    </row>
    <row r="553" spans="2:50" ht="18.75">
      <c r="B553" s="117"/>
      <c r="C553" s="80"/>
      <c r="D553" s="80"/>
      <c r="E553" s="80"/>
      <c r="F553" s="10"/>
      <c r="G553" s="11"/>
      <c r="H553" s="115"/>
      <c r="I553" s="11"/>
      <c r="AU553" s="14"/>
      <c r="AW553" s="14"/>
      <c r="AX553" s="14"/>
    </row>
    <row r="554" spans="2:50" ht="18.75">
      <c r="B554" s="117"/>
      <c r="C554" s="80"/>
      <c r="D554" s="80"/>
      <c r="E554" s="80"/>
      <c r="F554" s="10"/>
      <c r="G554" s="11"/>
      <c r="H554" s="115"/>
      <c r="I554" s="11"/>
      <c r="AU554" s="14"/>
      <c r="AW554" s="14"/>
      <c r="AX554" s="14"/>
    </row>
    <row r="555" spans="2:50" ht="18.75">
      <c r="B555" s="117"/>
      <c r="C555" s="80"/>
      <c r="D555" s="80"/>
      <c r="E555" s="80"/>
      <c r="F555" s="10"/>
      <c r="G555" s="11"/>
      <c r="H555" s="115"/>
      <c r="I555" s="11"/>
      <c r="AU555" s="14"/>
      <c r="AW555" s="14"/>
      <c r="AX555" s="14"/>
    </row>
    <row r="556" spans="2:50" ht="18.75">
      <c r="B556" s="117"/>
      <c r="C556" s="80"/>
      <c r="D556" s="80"/>
      <c r="E556" s="80"/>
      <c r="F556" s="10"/>
      <c r="G556" s="11"/>
      <c r="H556" s="115"/>
      <c r="I556" s="11"/>
      <c r="AU556" s="14"/>
      <c r="AW556" s="14"/>
      <c r="AX556" s="14"/>
    </row>
    <row r="557" spans="2:50" ht="18.75">
      <c r="B557" s="117"/>
      <c r="C557" s="80"/>
      <c r="D557" s="80"/>
      <c r="E557" s="80"/>
      <c r="F557" s="10"/>
      <c r="G557" s="11"/>
      <c r="H557" s="115"/>
      <c r="I557" s="11"/>
      <c r="AU557" s="14"/>
      <c r="AW557" s="14"/>
      <c r="AX557" s="14"/>
    </row>
    <row r="558" spans="2:50" ht="18.75">
      <c r="B558" s="117"/>
      <c r="C558" s="80"/>
      <c r="D558" s="80"/>
      <c r="E558" s="80"/>
      <c r="F558" s="10"/>
      <c r="G558" s="11"/>
      <c r="H558" s="115"/>
      <c r="I558" s="11"/>
      <c r="AU558" s="14"/>
      <c r="AW558" s="14"/>
      <c r="AX558" s="14"/>
    </row>
    <row r="559" spans="2:50" ht="18.75">
      <c r="B559" s="117"/>
      <c r="C559" s="80"/>
      <c r="D559" s="80"/>
      <c r="E559" s="80"/>
      <c r="F559" s="10"/>
      <c r="G559" s="11"/>
      <c r="H559" s="115"/>
      <c r="I559" s="11"/>
      <c r="AU559" s="14"/>
      <c r="AW559" s="14"/>
      <c r="AX559" s="14"/>
    </row>
    <row r="560" spans="2:50" ht="18.75">
      <c r="B560" s="117"/>
      <c r="C560" s="80"/>
      <c r="D560" s="80"/>
      <c r="E560" s="80"/>
      <c r="F560" s="10"/>
      <c r="G560" s="11"/>
      <c r="H560" s="115"/>
      <c r="I560" s="11"/>
      <c r="AU560" s="14"/>
      <c r="AW560" s="14"/>
      <c r="AX560" s="14"/>
    </row>
    <row r="561" spans="2:50" ht="18.75">
      <c r="B561" s="117"/>
      <c r="C561" s="80"/>
      <c r="D561" s="80"/>
      <c r="E561" s="80"/>
      <c r="F561" s="10"/>
      <c r="G561" s="11"/>
      <c r="H561" s="115"/>
      <c r="I561" s="11"/>
      <c r="AU561" s="14"/>
      <c r="AW561" s="14"/>
      <c r="AX561" s="14"/>
    </row>
    <row r="562" spans="2:50" ht="18.75">
      <c r="B562" s="117"/>
      <c r="C562" s="80"/>
      <c r="D562" s="80"/>
      <c r="E562" s="80"/>
      <c r="F562" s="10"/>
      <c r="G562" s="11"/>
      <c r="H562" s="115"/>
      <c r="I562" s="11"/>
      <c r="AU562" s="14"/>
      <c r="AW562" s="14"/>
      <c r="AX562" s="14"/>
    </row>
    <row r="563" spans="2:50" ht="18.75">
      <c r="B563" s="117"/>
      <c r="C563" s="80"/>
      <c r="D563" s="80"/>
      <c r="E563" s="80"/>
      <c r="F563" s="10"/>
      <c r="G563" s="11"/>
      <c r="H563" s="115"/>
      <c r="I563" s="11"/>
      <c r="AU563" s="14"/>
      <c r="AW563" s="14"/>
      <c r="AX563" s="14"/>
    </row>
    <row r="564" spans="2:50" ht="18.75">
      <c r="B564" s="117"/>
      <c r="C564" s="80"/>
      <c r="D564" s="80"/>
      <c r="E564" s="80"/>
      <c r="F564" s="10"/>
      <c r="G564" s="11"/>
      <c r="H564" s="115"/>
      <c r="I564" s="11"/>
      <c r="AU564" s="14"/>
      <c r="AW564" s="14"/>
      <c r="AX564" s="14"/>
    </row>
    <row r="565" spans="2:50" ht="18.75">
      <c r="B565" s="117"/>
      <c r="C565" s="80"/>
      <c r="D565" s="80"/>
      <c r="E565" s="80"/>
      <c r="F565" s="10"/>
      <c r="G565" s="11"/>
      <c r="H565" s="115"/>
      <c r="I565" s="11"/>
      <c r="AU565" s="14"/>
      <c r="AW565" s="14"/>
      <c r="AX565" s="14"/>
    </row>
    <row r="566" spans="2:50" ht="18.75">
      <c r="B566" s="117"/>
      <c r="C566" s="80"/>
      <c r="D566" s="80"/>
      <c r="E566" s="80"/>
      <c r="F566" s="10"/>
      <c r="G566" s="11"/>
      <c r="H566" s="115"/>
      <c r="I566" s="11"/>
      <c r="AU566" s="14"/>
      <c r="AW566" s="14"/>
      <c r="AX566" s="14"/>
    </row>
    <row r="567" spans="2:50" ht="18.75">
      <c r="B567" s="117"/>
      <c r="C567" s="80"/>
      <c r="D567" s="80"/>
      <c r="E567" s="80"/>
      <c r="F567" s="10"/>
      <c r="G567" s="11"/>
      <c r="H567" s="115"/>
      <c r="I567" s="11"/>
      <c r="AU567" s="14"/>
      <c r="AW567" s="14"/>
      <c r="AX567" s="14"/>
    </row>
    <row r="568" spans="2:50" ht="18.75">
      <c r="B568" s="117"/>
      <c r="C568" s="80"/>
      <c r="D568" s="80"/>
      <c r="E568" s="80"/>
      <c r="F568" s="10"/>
      <c r="G568" s="11"/>
      <c r="H568" s="115"/>
      <c r="I568" s="11"/>
      <c r="AU568" s="14"/>
      <c r="AW568" s="14"/>
      <c r="AX568" s="14"/>
    </row>
    <row r="569" spans="2:50" ht="18.75">
      <c r="B569" s="117"/>
      <c r="C569" s="80"/>
      <c r="D569" s="80"/>
      <c r="E569" s="80"/>
      <c r="F569" s="10"/>
      <c r="G569" s="11"/>
      <c r="H569" s="115"/>
      <c r="I569" s="11"/>
      <c r="AU569" s="14"/>
      <c r="AW569" s="14"/>
      <c r="AX569" s="14"/>
    </row>
    <row r="570" spans="2:50" ht="18.75">
      <c r="B570" s="117"/>
      <c r="C570" s="80"/>
      <c r="D570" s="80"/>
      <c r="E570" s="80"/>
      <c r="F570" s="10"/>
      <c r="G570" s="11"/>
      <c r="H570" s="115"/>
      <c r="I570" s="11"/>
      <c r="AU570" s="14"/>
      <c r="AW570" s="14"/>
      <c r="AX570" s="14"/>
    </row>
    <row r="571" spans="2:50" ht="18.75">
      <c r="B571" s="117"/>
      <c r="C571" s="80"/>
      <c r="D571" s="80"/>
      <c r="E571" s="80"/>
      <c r="F571" s="10"/>
      <c r="G571" s="11"/>
      <c r="H571" s="115"/>
      <c r="I571" s="11"/>
      <c r="AU571" s="14"/>
      <c r="AW571" s="14"/>
      <c r="AX571" s="14"/>
    </row>
    <row r="572" spans="2:50" ht="18.75">
      <c r="B572" s="117"/>
      <c r="C572" s="80"/>
      <c r="D572" s="80"/>
      <c r="E572" s="80"/>
      <c r="F572" s="10"/>
      <c r="G572" s="11"/>
      <c r="H572" s="115"/>
      <c r="I572" s="11"/>
      <c r="AU572" s="14"/>
      <c r="AW572" s="14"/>
      <c r="AX572" s="14"/>
    </row>
    <row r="573" spans="2:50" ht="18.75">
      <c r="B573" s="117"/>
      <c r="C573" s="80"/>
      <c r="D573" s="80"/>
      <c r="E573" s="80"/>
      <c r="F573" s="10"/>
      <c r="G573" s="11"/>
      <c r="H573" s="115"/>
      <c r="I573" s="11"/>
      <c r="AU573" s="14"/>
      <c r="AW573" s="14"/>
      <c r="AX573" s="14"/>
    </row>
    <row r="574" spans="2:50" ht="18.75">
      <c r="B574" s="117"/>
      <c r="C574" s="80"/>
      <c r="D574" s="80"/>
      <c r="E574" s="80"/>
      <c r="F574" s="10"/>
      <c r="G574" s="11"/>
      <c r="H574" s="115"/>
      <c r="I574" s="11"/>
      <c r="AU574" s="14"/>
      <c r="AW574" s="14"/>
      <c r="AX574" s="14"/>
    </row>
    <row r="575" spans="2:50" ht="18.75">
      <c r="B575" s="117"/>
      <c r="C575" s="80"/>
      <c r="D575" s="80"/>
      <c r="E575" s="80"/>
      <c r="F575" s="10"/>
      <c r="G575" s="11"/>
      <c r="H575" s="115"/>
      <c r="I575" s="11"/>
      <c r="AU575" s="14"/>
      <c r="AW575" s="14"/>
      <c r="AX575" s="14"/>
    </row>
    <row r="576" spans="2:50" ht="18.75">
      <c r="B576" s="117"/>
      <c r="C576" s="80"/>
      <c r="D576" s="80"/>
      <c r="E576" s="80"/>
      <c r="F576" s="10"/>
      <c r="G576" s="11"/>
      <c r="H576" s="115"/>
      <c r="I576" s="11"/>
      <c r="AU576" s="14"/>
      <c r="AW576" s="14"/>
      <c r="AX576" s="14"/>
    </row>
    <row r="577" spans="2:50" ht="18.75">
      <c r="B577" s="117"/>
      <c r="C577" s="80"/>
      <c r="D577" s="80"/>
      <c r="E577" s="80"/>
      <c r="F577" s="10"/>
      <c r="G577" s="11"/>
      <c r="H577" s="115"/>
      <c r="I577" s="11"/>
      <c r="AU577" s="14"/>
      <c r="AW577" s="14"/>
      <c r="AX577" s="14"/>
    </row>
    <row r="578" spans="2:50" ht="18.75">
      <c r="B578" s="117"/>
      <c r="C578" s="80"/>
      <c r="D578" s="80"/>
      <c r="E578" s="80"/>
      <c r="F578" s="10"/>
      <c r="G578" s="11"/>
      <c r="H578" s="115"/>
      <c r="I578" s="11"/>
      <c r="AU578" s="14"/>
      <c r="AW578" s="14"/>
      <c r="AX578" s="14"/>
    </row>
    <row r="579" spans="2:50" ht="18.75">
      <c r="B579" s="117"/>
      <c r="C579" s="80"/>
      <c r="D579" s="80"/>
      <c r="E579" s="80"/>
      <c r="F579" s="10"/>
      <c r="G579" s="11"/>
      <c r="H579" s="115"/>
      <c r="I579" s="11"/>
      <c r="AU579" s="14"/>
      <c r="AW579" s="14"/>
      <c r="AX579" s="14"/>
    </row>
    <row r="580" spans="2:50" ht="18.75">
      <c r="B580" s="117"/>
      <c r="C580" s="80"/>
      <c r="D580" s="80"/>
      <c r="E580" s="80"/>
      <c r="F580" s="10"/>
      <c r="G580" s="11"/>
      <c r="H580" s="115"/>
      <c r="I580" s="11"/>
      <c r="AU580" s="14"/>
      <c r="AW580" s="14"/>
      <c r="AX580" s="14"/>
    </row>
    <row r="581" spans="2:50" ht="18.75">
      <c r="B581" s="117"/>
      <c r="C581" s="80"/>
      <c r="D581" s="80"/>
      <c r="E581" s="80"/>
      <c r="F581" s="10"/>
      <c r="G581" s="11"/>
      <c r="H581" s="115"/>
      <c r="I581" s="11"/>
      <c r="AU581" s="14"/>
      <c r="AW581" s="14"/>
      <c r="AX581" s="14"/>
    </row>
    <row r="582" spans="2:50" ht="18.75">
      <c r="B582" s="117"/>
      <c r="C582" s="80"/>
      <c r="D582" s="80"/>
      <c r="E582" s="80"/>
      <c r="F582" s="10"/>
      <c r="G582" s="11"/>
      <c r="H582" s="115"/>
      <c r="I582" s="11"/>
      <c r="AU582" s="14"/>
      <c r="AW582" s="14"/>
      <c r="AX582" s="14"/>
    </row>
    <row r="583" spans="2:50" ht="18.75">
      <c r="B583" s="117"/>
      <c r="C583" s="80"/>
      <c r="D583" s="80"/>
      <c r="E583" s="80"/>
      <c r="F583" s="10"/>
      <c r="G583" s="11"/>
      <c r="H583" s="115"/>
      <c r="I583" s="11"/>
      <c r="AU583" s="14"/>
      <c r="AW583" s="14"/>
      <c r="AX583" s="14"/>
    </row>
    <row r="584" spans="2:50" ht="18.75">
      <c r="B584" s="117"/>
      <c r="C584" s="80"/>
      <c r="D584" s="80"/>
      <c r="E584" s="80"/>
      <c r="F584" s="10"/>
      <c r="G584" s="11"/>
      <c r="H584" s="115"/>
      <c r="I584" s="11"/>
      <c r="AU584" s="14"/>
      <c r="AW584" s="14"/>
      <c r="AX584" s="14"/>
    </row>
    <row r="585" spans="2:50" ht="18.75">
      <c r="B585" s="117"/>
      <c r="C585" s="80"/>
      <c r="D585" s="80"/>
      <c r="E585" s="80"/>
      <c r="F585" s="10"/>
      <c r="G585" s="11"/>
      <c r="H585" s="115"/>
      <c r="I585" s="11"/>
      <c r="AU585" s="14"/>
      <c r="AW585" s="14"/>
      <c r="AX585" s="14"/>
    </row>
    <row r="586" spans="2:50" ht="18.75">
      <c r="B586" s="117"/>
      <c r="C586" s="80"/>
      <c r="D586" s="80"/>
      <c r="E586" s="80"/>
      <c r="F586" s="10"/>
      <c r="G586" s="11"/>
      <c r="H586" s="115"/>
      <c r="I586" s="11"/>
      <c r="AU586" s="14"/>
      <c r="AW586" s="14"/>
      <c r="AX586" s="14"/>
    </row>
    <row r="587" spans="2:50" ht="18.75">
      <c r="B587" s="117"/>
      <c r="C587" s="80"/>
      <c r="D587" s="80"/>
      <c r="E587" s="80"/>
      <c r="F587" s="10"/>
      <c r="G587" s="11"/>
      <c r="H587" s="115"/>
      <c r="I587" s="11"/>
      <c r="AU587" s="14"/>
      <c r="AW587" s="14"/>
      <c r="AX587" s="14"/>
    </row>
    <row r="588" spans="2:50" ht="18.75">
      <c r="B588" s="117"/>
      <c r="C588" s="80"/>
      <c r="D588" s="80"/>
      <c r="E588" s="80"/>
      <c r="F588" s="10"/>
      <c r="G588" s="11"/>
      <c r="H588" s="115"/>
      <c r="I588" s="11"/>
      <c r="AU588" s="14"/>
      <c r="AW588" s="14"/>
      <c r="AX588" s="14"/>
    </row>
    <row r="589" spans="2:50" ht="18.75">
      <c r="B589" s="117"/>
      <c r="C589" s="80"/>
      <c r="D589" s="80"/>
      <c r="E589" s="80"/>
      <c r="F589" s="10"/>
      <c r="G589" s="11"/>
      <c r="H589" s="115"/>
      <c r="I589" s="11"/>
      <c r="AU589" s="14"/>
      <c r="AW589" s="14"/>
      <c r="AX589" s="14"/>
    </row>
    <row r="590" spans="2:50" ht="18.75">
      <c r="B590" s="117"/>
      <c r="C590" s="80"/>
      <c r="D590" s="80"/>
      <c r="E590" s="80"/>
      <c r="F590" s="10"/>
      <c r="G590" s="11"/>
      <c r="H590" s="115"/>
      <c r="I590" s="11"/>
      <c r="AU590" s="14"/>
      <c r="AW590" s="14"/>
      <c r="AX590" s="14"/>
    </row>
    <row r="591" spans="2:50" ht="18.75">
      <c r="B591" s="117"/>
      <c r="C591" s="80"/>
      <c r="D591" s="80"/>
      <c r="E591" s="80"/>
      <c r="F591" s="10"/>
      <c r="G591" s="11"/>
      <c r="H591" s="115"/>
      <c r="I591" s="11"/>
      <c r="AU591" s="14"/>
      <c r="AW591" s="14"/>
      <c r="AX591" s="14"/>
    </row>
    <row r="592" spans="2:50" ht="18.75">
      <c r="B592" s="117"/>
      <c r="C592" s="80"/>
      <c r="D592" s="80"/>
      <c r="E592" s="80"/>
      <c r="F592" s="10"/>
      <c r="G592" s="11"/>
      <c r="H592" s="115"/>
      <c r="I592" s="11"/>
      <c r="AU592" s="14"/>
      <c r="AW592" s="14"/>
      <c r="AX592" s="14"/>
    </row>
    <row r="593" spans="2:50" ht="18.75">
      <c r="B593" s="117"/>
      <c r="C593" s="80"/>
      <c r="D593" s="80"/>
      <c r="E593" s="80"/>
      <c r="F593" s="10"/>
      <c r="G593" s="11"/>
      <c r="H593" s="115"/>
      <c r="I593" s="11"/>
      <c r="AU593" s="14"/>
      <c r="AW593" s="14"/>
      <c r="AX593" s="14"/>
    </row>
    <row r="594" spans="2:50" ht="18.75">
      <c r="B594" s="117"/>
      <c r="C594" s="80"/>
      <c r="D594" s="80"/>
      <c r="E594" s="80"/>
      <c r="F594" s="10"/>
      <c r="G594" s="11"/>
      <c r="H594" s="115"/>
      <c r="I594" s="11"/>
      <c r="AU594" s="14"/>
      <c r="AW594" s="14"/>
      <c r="AX594" s="14"/>
    </row>
    <row r="595" spans="2:50" ht="18.75">
      <c r="B595" s="117"/>
      <c r="C595" s="80"/>
      <c r="D595" s="80"/>
      <c r="E595" s="80"/>
      <c r="F595" s="10"/>
      <c r="G595" s="11"/>
      <c r="H595" s="115"/>
      <c r="I595" s="11"/>
      <c r="AU595" s="14"/>
      <c r="AW595" s="14"/>
      <c r="AX595" s="14"/>
    </row>
    <row r="596" spans="2:50" ht="18.75">
      <c r="B596" s="117"/>
      <c r="C596" s="80"/>
      <c r="D596" s="80"/>
      <c r="E596" s="80"/>
      <c r="F596" s="10"/>
      <c r="G596" s="11"/>
      <c r="H596" s="115"/>
      <c r="I596" s="11"/>
      <c r="AU596" s="14"/>
      <c r="AW596" s="14"/>
      <c r="AX596" s="14"/>
    </row>
    <row r="597" spans="2:50" ht="18.75">
      <c r="B597" s="117"/>
      <c r="C597" s="80"/>
      <c r="D597" s="80"/>
      <c r="E597" s="80"/>
      <c r="F597" s="10"/>
      <c r="G597" s="11"/>
      <c r="H597" s="115"/>
      <c r="I597" s="11"/>
      <c r="AU597" s="14"/>
      <c r="AW597" s="14"/>
      <c r="AX597" s="14"/>
    </row>
    <row r="598" spans="2:50" ht="18.75">
      <c r="B598" s="117"/>
      <c r="C598" s="80"/>
      <c r="D598" s="80"/>
      <c r="E598" s="80"/>
      <c r="F598" s="10"/>
      <c r="G598" s="11"/>
      <c r="H598" s="115"/>
      <c r="I598" s="11"/>
      <c r="AU598" s="14"/>
      <c r="AW598" s="14"/>
      <c r="AX598" s="14"/>
    </row>
    <row r="599" spans="2:50" ht="18.75">
      <c r="B599" s="117"/>
      <c r="C599" s="80"/>
      <c r="D599" s="80"/>
      <c r="E599" s="80"/>
      <c r="F599" s="10"/>
      <c r="G599" s="11"/>
      <c r="H599" s="115"/>
      <c r="I599" s="11"/>
      <c r="AU599" s="14"/>
      <c r="AW599" s="14"/>
      <c r="AX599" s="14"/>
    </row>
    <row r="600" spans="2:50" ht="18.75">
      <c r="B600" s="117"/>
      <c r="C600" s="80"/>
      <c r="D600" s="80"/>
      <c r="E600" s="80"/>
      <c r="F600" s="10"/>
      <c r="G600" s="11"/>
      <c r="H600" s="115"/>
      <c r="I600" s="11"/>
      <c r="AU600" s="14"/>
      <c r="AW600" s="14"/>
      <c r="AX600" s="14"/>
    </row>
    <row r="601" spans="2:50" ht="18.75">
      <c r="B601" s="117"/>
      <c r="C601" s="80"/>
      <c r="D601" s="80"/>
      <c r="E601" s="80"/>
      <c r="F601" s="10"/>
      <c r="G601" s="11"/>
      <c r="H601" s="115"/>
      <c r="I601" s="11"/>
      <c r="AU601" s="14"/>
      <c r="AW601" s="14"/>
      <c r="AX601" s="14"/>
    </row>
    <row r="602" spans="2:50" ht="18.75">
      <c r="B602" s="117"/>
      <c r="C602" s="80"/>
      <c r="D602" s="80"/>
      <c r="E602" s="80"/>
      <c r="F602" s="10"/>
      <c r="G602" s="11"/>
      <c r="H602" s="115"/>
      <c r="I602" s="11"/>
      <c r="AU602" s="14"/>
      <c r="AW602" s="14"/>
      <c r="AX602" s="14"/>
    </row>
    <row r="603" spans="2:50" ht="18.75">
      <c r="B603" s="117"/>
      <c r="C603" s="80"/>
      <c r="D603" s="80"/>
      <c r="E603" s="80"/>
      <c r="F603" s="10"/>
      <c r="G603" s="11"/>
      <c r="H603" s="115"/>
      <c r="I603" s="11"/>
      <c r="AU603" s="14"/>
      <c r="AW603" s="14"/>
      <c r="AX603" s="14"/>
    </row>
    <row r="604" spans="2:50" ht="18.75">
      <c r="B604" s="117"/>
      <c r="C604" s="80"/>
      <c r="D604" s="80"/>
      <c r="E604" s="80"/>
      <c r="F604" s="10"/>
      <c r="G604" s="11"/>
      <c r="H604" s="115"/>
      <c r="I604" s="11"/>
      <c r="AU604" s="14"/>
      <c r="AW604" s="14"/>
      <c r="AX604" s="14"/>
    </row>
    <row r="605" spans="2:50" ht="18.75">
      <c r="B605" s="117"/>
      <c r="C605" s="80"/>
      <c r="D605" s="80"/>
      <c r="E605" s="80"/>
      <c r="F605" s="10"/>
      <c r="G605" s="11"/>
      <c r="H605" s="115"/>
      <c r="I605" s="11"/>
      <c r="AU605" s="14"/>
      <c r="AW605" s="14"/>
      <c r="AX605" s="14"/>
    </row>
    <row r="606" spans="2:50" ht="18.75">
      <c r="B606" s="117"/>
      <c r="C606" s="80"/>
      <c r="D606" s="80"/>
      <c r="E606" s="80"/>
      <c r="F606" s="10"/>
      <c r="G606" s="11"/>
      <c r="H606" s="115"/>
      <c r="I606" s="11"/>
      <c r="AU606" s="14"/>
      <c r="AW606" s="14"/>
      <c r="AX606" s="14"/>
    </row>
    <row r="607" spans="2:50" ht="18.75">
      <c r="B607" s="117"/>
      <c r="C607" s="80"/>
      <c r="D607" s="80"/>
      <c r="E607" s="80"/>
      <c r="F607" s="10"/>
      <c r="G607" s="11"/>
      <c r="H607" s="115"/>
      <c r="I607" s="11"/>
      <c r="AU607" s="14"/>
      <c r="AW607" s="14"/>
      <c r="AX607" s="14"/>
    </row>
    <row r="608" spans="2:50" ht="18.75">
      <c r="B608" s="117"/>
      <c r="C608" s="80"/>
      <c r="D608" s="80"/>
      <c r="E608" s="80"/>
      <c r="F608" s="10"/>
      <c r="G608" s="11"/>
      <c r="H608" s="115"/>
      <c r="I608" s="11"/>
      <c r="AU608" s="14"/>
      <c r="AW608" s="14"/>
      <c r="AX608" s="14"/>
    </row>
    <row r="609" spans="2:50" ht="18.75">
      <c r="B609" s="117"/>
      <c r="C609" s="80"/>
      <c r="D609" s="80"/>
      <c r="E609" s="80"/>
      <c r="F609" s="10"/>
      <c r="G609" s="11"/>
      <c r="H609" s="115"/>
      <c r="I609" s="11"/>
      <c r="AU609" s="14"/>
      <c r="AW609" s="14"/>
      <c r="AX609" s="14"/>
    </row>
    <row r="610" spans="2:50" ht="18.75">
      <c r="B610" s="117"/>
      <c r="C610" s="80"/>
      <c r="D610" s="80"/>
      <c r="E610" s="80"/>
      <c r="F610" s="10"/>
      <c r="G610" s="11"/>
      <c r="H610" s="115"/>
      <c r="I610" s="11"/>
      <c r="AU610" s="14"/>
      <c r="AW610" s="14"/>
      <c r="AX610" s="14"/>
    </row>
    <row r="611" spans="2:50" ht="18.75">
      <c r="B611" s="117"/>
      <c r="C611" s="80"/>
      <c r="D611" s="80"/>
      <c r="E611" s="80"/>
      <c r="F611" s="10"/>
      <c r="G611" s="11"/>
      <c r="H611" s="115"/>
      <c r="I611" s="11"/>
      <c r="AU611" s="14"/>
      <c r="AW611" s="14"/>
      <c r="AX611" s="14"/>
    </row>
    <row r="612" spans="2:50" ht="18.75">
      <c r="B612" s="117"/>
      <c r="C612" s="80"/>
      <c r="D612" s="80"/>
      <c r="E612" s="80"/>
      <c r="F612" s="10"/>
      <c r="G612" s="11"/>
      <c r="H612" s="115"/>
      <c r="I612" s="11"/>
      <c r="AU612" s="14"/>
      <c r="AW612" s="14"/>
      <c r="AX612" s="14"/>
    </row>
    <row r="613" spans="2:50" ht="18.75">
      <c r="B613" s="117"/>
      <c r="C613" s="80"/>
      <c r="D613" s="80"/>
      <c r="E613" s="80"/>
      <c r="F613" s="10"/>
      <c r="G613" s="11"/>
      <c r="H613" s="115"/>
      <c r="I613" s="11"/>
      <c r="AU613" s="14"/>
      <c r="AW613" s="14"/>
      <c r="AX613" s="14"/>
    </row>
    <row r="614" spans="2:50" ht="18.75">
      <c r="B614" s="117"/>
      <c r="C614" s="80"/>
      <c r="D614" s="80"/>
      <c r="E614" s="80"/>
      <c r="F614" s="10"/>
      <c r="G614" s="11"/>
      <c r="H614" s="115"/>
      <c r="I614" s="11"/>
      <c r="AU614" s="14"/>
      <c r="AW614" s="14"/>
      <c r="AX614" s="14"/>
    </row>
    <row r="615" spans="2:50" ht="18.75">
      <c r="B615" s="117"/>
      <c r="C615" s="80"/>
      <c r="D615" s="80"/>
      <c r="E615" s="80"/>
      <c r="F615" s="10"/>
      <c r="G615" s="11"/>
      <c r="H615" s="115"/>
      <c r="I615" s="11"/>
      <c r="AU615" s="14"/>
      <c r="AW615" s="14"/>
      <c r="AX615" s="14"/>
    </row>
    <row r="616" spans="2:50" ht="18.75">
      <c r="B616" s="117"/>
      <c r="C616" s="80"/>
      <c r="D616" s="80"/>
      <c r="E616" s="80"/>
      <c r="F616" s="10"/>
      <c r="G616" s="11"/>
      <c r="H616" s="115"/>
      <c r="I616" s="11"/>
      <c r="AU616" s="14"/>
      <c r="AW616" s="14"/>
      <c r="AX616" s="14"/>
    </row>
    <row r="617" spans="2:50" ht="18.75">
      <c r="B617" s="117"/>
      <c r="C617" s="80"/>
      <c r="D617" s="80"/>
      <c r="E617" s="80"/>
      <c r="F617" s="10"/>
      <c r="G617" s="11"/>
      <c r="H617" s="115"/>
      <c r="I617" s="11"/>
      <c r="AU617" s="14"/>
      <c r="AW617" s="14"/>
      <c r="AX617" s="14"/>
    </row>
    <row r="618" spans="2:50" ht="18.75">
      <c r="B618" s="117"/>
      <c r="C618" s="80"/>
      <c r="D618" s="80"/>
      <c r="E618" s="80"/>
      <c r="F618" s="10"/>
      <c r="G618" s="11"/>
      <c r="H618" s="115"/>
      <c r="I618" s="11"/>
      <c r="AU618" s="14"/>
      <c r="AW618" s="14"/>
      <c r="AX618" s="14"/>
    </row>
    <row r="619" spans="2:50" ht="18.75">
      <c r="B619" s="117"/>
      <c r="C619" s="80"/>
      <c r="D619" s="80"/>
      <c r="E619" s="80"/>
      <c r="F619" s="10"/>
      <c r="G619" s="11"/>
      <c r="H619" s="115"/>
      <c r="I619" s="11"/>
      <c r="AU619" s="14"/>
      <c r="AW619" s="14"/>
      <c r="AX619" s="14"/>
    </row>
    <row r="620" spans="2:50" ht="18.75">
      <c r="B620" s="117"/>
      <c r="C620" s="80"/>
      <c r="D620" s="80"/>
      <c r="E620" s="80"/>
      <c r="F620" s="10"/>
      <c r="G620" s="11"/>
      <c r="H620" s="115"/>
      <c r="I620" s="11"/>
      <c r="AU620" s="14"/>
      <c r="AW620" s="14"/>
      <c r="AX620" s="14"/>
    </row>
    <row r="621" spans="2:50" ht="18.75">
      <c r="B621" s="117"/>
      <c r="C621" s="80"/>
      <c r="D621" s="80"/>
      <c r="E621" s="80"/>
      <c r="F621" s="10"/>
      <c r="G621" s="11"/>
      <c r="H621" s="115"/>
      <c r="I621" s="11"/>
      <c r="AU621" s="14"/>
      <c r="AW621" s="14"/>
      <c r="AX621" s="14"/>
    </row>
    <row r="622" spans="2:50" ht="18.75">
      <c r="B622" s="117"/>
      <c r="C622" s="80"/>
      <c r="D622" s="80"/>
      <c r="E622" s="80"/>
      <c r="F622" s="10"/>
      <c r="G622" s="11"/>
      <c r="H622" s="115"/>
      <c r="I622" s="11"/>
      <c r="AU622" s="14"/>
      <c r="AW622" s="14"/>
      <c r="AX622" s="14"/>
    </row>
    <row r="623" spans="2:50" ht="18.75">
      <c r="B623" s="117"/>
      <c r="C623" s="80"/>
      <c r="D623" s="80"/>
      <c r="E623" s="80"/>
      <c r="F623" s="10"/>
      <c r="G623" s="11"/>
      <c r="H623" s="115"/>
      <c r="I623" s="11"/>
      <c r="AU623" s="14"/>
      <c r="AW623" s="14"/>
      <c r="AX623" s="14"/>
    </row>
    <row r="624" spans="2:50" ht="18.75">
      <c r="B624" s="117"/>
      <c r="C624" s="80"/>
      <c r="D624" s="80"/>
      <c r="E624" s="80"/>
      <c r="F624" s="10"/>
      <c r="G624" s="11"/>
      <c r="H624" s="115"/>
      <c r="I624" s="11"/>
      <c r="AU624" s="14"/>
      <c r="AW624" s="14"/>
      <c r="AX624" s="14"/>
    </row>
    <row r="625" spans="2:50" ht="18.75">
      <c r="B625" s="117"/>
      <c r="C625" s="80"/>
      <c r="D625" s="80"/>
      <c r="E625" s="80"/>
      <c r="F625" s="10"/>
      <c r="G625" s="11"/>
      <c r="H625" s="115"/>
      <c r="I625" s="11"/>
      <c r="AU625" s="14"/>
      <c r="AW625" s="14"/>
      <c r="AX625" s="14"/>
    </row>
    <row r="626" spans="2:50" ht="18.75">
      <c r="B626" s="117"/>
      <c r="C626" s="80"/>
      <c r="D626" s="80"/>
      <c r="E626" s="80"/>
      <c r="F626" s="10"/>
      <c r="G626" s="11"/>
      <c r="H626" s="115"/>
      <c r="I626" s="11"/>
      <c r="AU626" s="14"/>
      <c r="AW626" s="14"/>
      <c r="AX626" s="14"/>
    </row>
    <row r="627" spans="2:50" ht="18.75">
      <c r="B627" s="117"/>
      <c r="C627" s="80"/>
      <c r="D627" s="80"/>
      <c r="E627" s="80"/>
      <c r="F627" s="10"/>
      <c r="G627" s="11"/>
      <c r="H627" s="115"/>
      <c r="I627" s="11"/>
      <c r="AU627" s="14"/>
      <c r="AW627" s="14"/>
      <c r="AX627" s="14"/>
    </row>
    <row r="628" spans="2:50" ht="18.75">
      <c r="B628" s="117"/>
      <c r="C628" s="80"/>
      <c r="D628" s="80"/>
      <c r="E628" s="80"/>
      <c r="F628" s="10"/>
      <c r="G628" s="11"/>
      <c r="H628" s="115"/>
      <c r="I628" s="11"/>
      <c r="AU628" s="14"/>
      <c r="AW628" s="14"/>
      <c r="AX628" s="14"/>
    </row>
    <row r="629" spans="2:50" ht="18.75">
      <c r="B629" s="117"/>
      <c r="C629" s="80"/>
      <c r="D629" s="80"/>
      <c r="E629" s="80"/>
      <c r="F629" s="10"/>
      <c r="G629" s="11"/>
      <c r="H629" s="115"/>
      <c r="I629" s="11"/>
      <c r="AU629" s="14"/>
      <c r="AW629" s="14"/>
      <c r="AX629" s="14"/>
    </row>
    <row r="630" spans="2:50" ht="18.75">
      <c r="B630" s="117"/>
      <c r="C630" s="80"/>
      <c r="D630" s="80"/>
      <c r="E630" s="80"/>
      <c r="F630" s="10"/>
      <c r="G630" s="11"/>
      <c r="H630" s="115"/>
      <c r="I630" s="11"/>
      <c r="AU630" s="14"/>
      <c r="AW630" s="14"/>
      <c r="AX630" s="14"/>
    </row>
    <row r="631" spans="2:50" ht="18.75">
      <c r="B631" s="117"/>
      <c r="C631" s="80"/>
      <c r="D631" s="80"/>
      <c r="E631" s="80"/>
      <c r="F631" s="10"/>
      <c r="G631" s="11"/>
      <c r="H631" s="115"/>
      <c r="I631" s="11"/>
      <c r="AU631" s="14"/>
      <c r="AW631" s="14"/>
      <c r="AX631" s="14"/>
    </row>
    <row r="632" spans="2:50" ht="18.75">
      <c r="B632" s="117"/>
      <c r="C632" s="80"/>
      <c r="D632" s="80"/>
      <c r="E632" s="80"/>
      <c r="F632" s="10"/>
      <c r="G632" s="11"/>
      <c r="H632" s="115"/>
      <c r="I632" s="11"/>
      <c r="AU632" s="14"/>
      <c r="AW632" s="14"/>
      <c r="AX632" s="14"/>
    </row>
    <row r="633" spans="2:50" ht="18.75">
      <c r="B633" s="117"/>
      <c r="C633" s="80"/>
      <c r="D633" s="80"/>
      <c r="E633" s="80"/>
      <c r="F633" s="10"/>
      <c r="G633" s="11"/>
      <c r="H633" s="115"/>
      <c r="I633" s="11"/>
      <c r="AU633" s="14"/>
      <c r="AW633" s="14"/>
      <c r="AX633" s="14"/>
    </row>
    <row r="634" spans="2:50" ht="18.75">
      <c r="B634" s="117"/>
      <c r="C634" s="80"/>
      <c r="D634" s="80"/>
      <c r="E634" s="80"/>
      <c r="F634" s="10"/>
      <c r="G634" s="11"/>
      <c r="H634" s="115"/>
      <c r="I634" s="11"/>
      <c r="AU634" s="14"/>
      <c r="AW634" s="14"/>
      <c r="AX634" s="14"/>
    </row>
    <row r="635" spans="2:50" ht="18.75">
      <c r="B635" s="117"/>
      <c r="C635" s="80"/>
      <c r="D635" s="80"/>
      <c r="E635" s="80"/>
      <c r="F635" s="10"/>
      <c r="G635" s="11"/>
      <c r="H635" s="115"/>
      <c r="I635" s="11"/>
      <c r="AU635" s="14"/>
      <c r="AW635" s="14"/>
      <c r="AX635" s="14"/>
    </row>
    <row r="636" spans="2:50" ht="18.75">
      <c r="B636" s="117"/>
      <c r="C636" s="80"/>
      <c r="D636" s="80"/>
      <c r="E636" s="80"/>
      <c r="F636" s="10"/>
      <c r="G636" s="11"/>
      <c r="H636" s="115"/>
      <c r="I636" s="11"/>
      <c r="AU636" s="14"/>
      <c r="AW636" s="14"/>
      <c r="AX636" s="14"/>
    </row>
    <row r="637" spans="2:50" ht="18.75">
      <c r="B637" s="117"/>
      <c r="C637" s="80"/>
      <c r="D637" s="80"/>
      <c r="E637" s="80"/>
      <c r="F637" s="10"/>
      <c r="G637" s="11"/>
      <c r="H637" s="115"/>
      <c r="I637" s="11"/>
      <c r="AU637" s="14"/>
      <c r="AW637" s="14"/>
      <c r="AX637" s="14"/>
    </row>
    <row r="638" spans="2:50" ht="18.75">
      <c r="B638" s="117"/>
      <c r="C638" s="80"/>
      <c r="D638" s="80"/>
      <c r="E638" s="80"/>
      <c r="F638" s="10"/>
      <c r="G638" s="11"/>
      <c r="H638" s="115"/>
      <c r="I638" s="11"/>
      <c r="AU638" s="14"/>
      <c r="AW638" s="14"/>
      <c r="AX638" s="14"/>
    </row>
    <row r="639" spans="2:50" ht="18.75">
      <c r="B639" s="117"/>
      <c r="C639" s="80"/>
      <c r="D639" s="80"/>
      <c r="E639" s="80"/>
      <c r="F639" s="10"/>
      <c r="G639" s="11"/>
      <c r="H639" s="115"/>
      <c r="I639" s="11"/>
      <c r="AU639" s="14"/>
      <c r="AW639" s="14"/>
      <c r="AX639" s="14"/>
    </row>
    <row r="640" spans="2:50" ht="18.75">
      <c r="B640" s="117"/>
      <c r="C640" s="80"/>
      <c r="D640" s="80"/>
      <c r="E640" s="80"/>
      <c r="F640" s="10"/>
      <c r="G640" s="11"/>
      <c r="H640" s="115"/>
      <c r="I640" s="11"/>
      <c r="AU640" s="14"/>
      <c r="AW640" s="14"/>
      <c r="AX640" s="14"/>
    </row>
    <row r="641" spans="2:50" ht="18.75">
      <c r="B641" s="117"/>
      <c r="C641" s="80"/>
      <c r="D641" s="80"/>
      <c r="E641" s="80"/>
      <c r="F641" s="10"/>
      <c r="G641" s="11"/>
      <c r="H641" s="115"/>
      <c r="I641" s="11"/>
      <c r="AU641" s="14"/>
      <c r="AW641" s="14"/>
      <c r="AX641" s="14"/>
    </row>
    <row r="642" spans="2:50" ht="18.75">
      <c r="B642" s="117"/>
      <c r="C642" s="80"/>
      <c r="D642" s="80"/>
      <c r="E642" s="80"/>
      <c r="F642" s="10"/>
      <c r="G642" s="11"/>
      <c r="H642" s="115"/>
      <c r="I642" s="11"/>
      <c r="AU642" s="14"/>
      <c r="AW642" s="14"/>
      <c r="AX642" s="14"/>
    </row>
    <row r="643" spans="2:50" ht="18.75">
      <c r="B643" s="117"/>
      <c r="C643" s="80"/>
      <c r="D643" s="80"/>
      <c r="E643" s="80"/>
      <c r="F643" s="10"/>
      <c r="G643" s="11"/>
      <c r="H643" s="115"/>
      <c r="I643" s="11"/>
      <c r="AU643" s="14"/>
      <c r="AW643" s="14"/>
      <c r="AX643" s="14"/>
    </row>
    <row r="644" spans="2:50" ht="18.75">
      <c r="B644" s="117"/>
      <c r="C644" s="80"/>
      <c r="D644" s="80"/>
      <c r="E644" s="80"/>
      <c r="F644" s="10"/>
      <c r="G644" s="11"/>
      <c r="H644" s="115"/>
      <c r="I644" s="11"/>
      <c r="AU644" s="14"/>
      <c r="AW644" s="14"/>
      <c r="AX644" s="14"/>
    </row>
    <row r="645" spans="2:50" ht="18.75">
      <c r="B645" s="117"/>
      <c r="C645" s="80"/>
      <c r="D645" s="80"/>
      <c r="E645" s="80"/>
      <c r="F645" s="10"/>
      <c r="G645" s="11"/>
      <c r="H645" s="115"/>
      <c r="I645" s="11"/>
      <c r="AU645" s="14"/>
      <c r="AW645" s="14"/>
      <c r="AX645" s="14"/>
    </row>
    <row r="646" spans="2:50" ht="18.75">
      <c r="B646" s="117"/>
      <c r="C646" s="80"/>
      <c r="D646" s="80"/>
      <c r="E646" s="80"/>
      <c r="F646" s="10"/>
      <c r="G646" s="11"/>
      <c r="H646" s="115"/>
      <c r="I646" s="11"/>
      <c r="AU646" s="14"/>
      <c r="AW646" s="14"/>
      <c r="AX646" s="14"/>
    </row>
    <row r="647" spans="2:50" ht="18.75">
      <c r="B647" s="117"/>
      <c r="C647" s="80"/>
      <c r="D647" s="80"/>
      <c r="E647" s="80"/>
      <c r="F647" s="10"/>
      <c r="G647" s="11"/>
      <c r="H647" s="115"/>
      <c r="I647" s="11"/>
      <c r="AU647" s="14"/>
      <c r="AW647" s="14"/>
      <c r="AX647" s="14"/>
    </row>
    <row r="648" spans="2:50" ht="18.75">
      <c r="B648" s="117"/>
      <c r="C648" s="80"/>
      <c r="D648" s="80"/>
      <c r="E648" s="80"/>
      <c r="F648" s="10"/>
      <c r="G648" s="11"/>
      <c r="H648" s="115"/>
      <c r="I648" s="11"/>
      <c r="AU648" s="14"/>
      <c r="AW648" s="14"/>
      <c r="AX648" s="14"/>
    </row>
    <row r="649" spans="2:50" ht="18.75">
      <c r="B649" s="117"/>
      <c r="C649" s="80"/>
      <c r="D649" s="80"/>
      <c r="E649" s="80"/>
      <c r="F649" s="10"/>
      <c r="G649" s="11"/>
      <c r="H649" s="115"/>
      <c r="I649" s="11"/>
      <c r="AU649" s="14"/>
      <c r="AW649" s="14"/>
      <c r="AX649" s="14"/>
    </row>
    <row r="650" spans="2:50" ht="18.75">
      <c r="B650" s="117"/>
      <c r="C650" s="80"/>
      <c r="D650" s="80"/>
      <c r="E650" s="80"/>
      <c r="F650" s="10"/>
      <c r="G650" s="11"/>
      <c r="H650" s="115"/>
      <c r="I650" s="11"/>
      <c r="AU650" s="14"/>
      <c r="AW650" s="14"/>
      <c r="AX650" s="14"/>
    </row>
    <row r="651" spans="2:50" ht="18.75">
      <c r="B651" s="117"/>
      <c r="C651" s="80"/>
      <c r="D651" s="80"/>
      <c r="E651" s="80"/>
      <c r="F651" s="10"/>
      <c r="G651" s="11"/>
      <c r="H651" s="115"/>
      <c r="I651" s="11"/>
      <c r="AU651" s="14"/>
      <c r="AW651" s="14"/>
      <c r="AX651" s="14"/>
    </row>
    <row r="652" spans="2:50" ht="18.75">
      <c r="B652" s="117"/>
      <c r="C652" s="80"/>
      <c r="D652" s="80"/>
      <c r="E652" s="80"/>
      <c r="F652" s="10"/>
      <c r="G652" s="11"/>
      <c r="H652" s="115"/>
      <c r="I652" s="11"/>
      <c r="AU652" s="14"/>
      <c r="AW652" s="14"/>
      <c r="AX652" s="14"/>
    </row>
    <row r="653" spans="2:50" ht="18.75">
      <c r="B653" s="117"/>
      <c r="C653" s="80"/>
      <c r="D653" s="80"/>
      <c r="E653" s="80"/>
      <c r="F653" s="10"/>
      <c r="G653" s="11"/>
      <c r="H653" s="115"/>
      <c r="I653" s="11"/>
      <c r="AU653" s="14"/>
      <c r="AW653" s="14"/>
      <c r="AX653" s="14"/>
    </row>
    <row r="654" spans="2:50" ht="18.75">
      <c r="B654" s="117"/>
      <c r="C654" s="80"/>
      <c r="D654" s="80"/>
      <c r="E654" s="80"/>
      <c r="F654" s="10"/>
      <c r="G654" s="11"/>
      <c r="H654" s="115"/>
      <c r="I654" s="11"/>
      <c r="AU654" s="14"/>
      <c r="AW654" s="14"/>
      <c r="AX654" s="14"/>
    </row>
    <row r="655" spans="2:50" ht="18.75">
      <c r="B655" s="117"/>
      <c r="C655" s="80"/>
      <c r="D655" s="80"/>
      <c r="E655" s="80"/>
      <c r="F655" s="10"/>
      <c r="G655" s="11"/>
      <c r="H655" s="115"/>
      <c r="I655" s="11"/>
      <c r="AU655" s="14"/>
      <c r="AW655" s="14"/>
      <c r="AX655" s="14"/>
    </row>
    <row r="656" spans="2:50" ht="18.75">
      <c r="B656" s="117"/>
      <c r="C656" s="80"/>
      <c r="D656" s="80"/>
      <c r="E656" s="80"/>
      <c r="F656" s="10"/>
      <c r="G656" s="11"/>
      <c r="H656" s="115"/>
      <c r="I656" s="11"/>
      <c r="AU656" s="14"/>
      <c r="AW656" s="14"/>
      <c r="AX656" s="14"/>
    </row>
    <row r="657" spans="2:50" ht="18.75">
      <c r="B657" s="117"/>
      <c r="C657" s="80"/>
      <c r="D657" s="80"/>
      <c r="E657" s="80"/>
      <c r="F657" s="10"/>
      <c r="G657" s="11"/>
      <c r="H657" s="115"/>
      <c r="I657" s="11"/>
      <c r="AU657" s="14"/>
      <c r="AW657" s="14"/>
      <c r="AX657" s="14"/>
    </row>
    <row r="658" spans="2:50" ht="18.75">
      <c r="B658" s="117"/>
      <c r="C658" s="80"/>
      <c r="D658" s="80"/>
      <c r="E658" s="80"/>
      <c r="F658" s="10"/>
      <c r="G658" s="11"/>
      <c r="H658" s="115"/>
      <c r="I658" s="11"/>
      <c r="AU658" s="14"/>
      <c r="AW658" s="14"/>
      <c r="AX658" s="14"/>
    </row>
    <row r="659" spans="2:50" ht="18.75">
      <c r="B659" s="117"/>
      <c r="C659" s="80"/>
      <c r="D659" s="80"/>
      <c r="E659" s="80"/>
      <c r="F659" s="10"/>
      <c r="G659" s="11"/>
      <c r="H659" s="115"/>
      <c r="I659" s="11"/>
      <c r="AU659" s="14"/>
      <c r="AW659" s="14"/>
      <c r="AX659" s="14"/>
    </row>
    <row r="660" spans="2:50" ht="18.75">
      <c r="B660" s="117"/>
      <c r="C660" s="80"/>
      <c r="D660" s="80"/>
      <c r="E660" s="80"/>
      <c r="F660" s="10"/>
      <c r="G660" s="11"/>
      <c r="H660" s="115"/>
      <c r="I660" s="11"/>
      <c r="AU660" s="14"/>
      <c r="AW660" s="14"/>
      <c r="AX660" s="14"/>
    </row>
    <row r="661" spans="2:50" ht="18.75">
      <c r="B661" s="117"/>
      <c r="C661" s="80"/>
      <c r="D661" s="80"/>
      <c r="E661" s="80"/>
      <c r="F661" s="10"/>
      <c r="G661" s="11"/>
      <c r="H661" s="115"/>
      <c r="I661" s="11"/>
      <c r="AU661" s="14"/>
      <c r="AW661" s="14"/>
      <c r="AX661" s="14"/>
    </row>
    <row r="662" spans="2:50" ht="18.75">
      <c r="B662" s="117"/>
      <c r="C662" s="80"/>
      <c r="D662" s="80"/>
      <c r="E662" s="80"/>
      <c r="F662" s="10"/>
      <c r="G662" s="11"/>
      <c r="H662" s="115"/>
      <c r="I662" s="11"/>
      <c r="AU662" s="14"/>
      <c r="AW662" s="14"/>
      <c r="AX662" s="14"/>
    </row>
    <row r="663" spans="2:50" ht="18.75">
      <c r="B663" s="117"/>
      <c r="C663" s="80"/>
      <c r="D663" s="80"/>
      <c r="E663" s="80"/>
      <c r="F663" s="10"/>
      <c r="G663" s="11"/>
      <c r="H663" s="115"/>
      <c r="I663" s="11"/>
      <c r="AU663" s="14"/>
      <c r="AW663" s="14"/>
      <c r="AX663" s="14"/>
    </row>
    <row r="664" spans="2:50" ht="18.75">
      <c r="B664" s="117"/>
      <c r="C664" s="80"/>
      <c r="D664" s="80"/>
      <c r="E664" s="80"/>
      <c r="F664" s="10"/>
      <c r="G664" s="11"/>
      <c r="H664" s="115"/>
      <c r="I664" s="11"/>
      <c r="AU664" s="14"/>
      <c r="AW664" s="14"/>
      <c r="AX664" s="14"/>
    </row>
    <row r="665" spans="2:50" ht="18.75">
      <c r="B665" s="117"/>
      <c r="C665" s="80"/>
      <c r="D665" s="80"/>
      <c r="E665" s="80"/>
      <c r="F665" s="10"/>
      <c r="G665" s="11"/>
      <c r="H665" s="115"/>
      <c r="I665" s="11"/>
      <c r="AU665" s="14"/>
      <c r="AW665" s="14"/>
      <c r="AX665" s="14"/>
    </row>
    <row r="666" spans="2:50" ht="18.75">
      <c r="B666" s="117"/>
      <c r="C666" s="80"/>
      <c r="D666" s="80"/>
      <c r="E666" s="80"/>
      <c r="F666" s="10"/>
      <c r="G666" s="11"/>
      <c r="H666" s="115"/>
      <c r="I666" s="11"/>
      <c r="AU666" s="14"/>
      <c r="AW666" s="14"/>
      <c r="AX666" s="14"/>
    </row>
    <row r="667" spans="2:50" ht="18.75">
      <c r="B667" s="117"/>
      <c r="C667" s="80"/>
      <c r="D667" s="80"/>
      <c r="E667" s="80"/>
      <c r="F667" s="10"/>
      <c r="G667" s="11"/>
      <c r="H667" s="115"/>
      <c r="I667" s="11"/>
      <c r="AU667" s="14"/>
      <c r="AW667" s="14"/>
      <c r="AX667" s="14"/>
    </row>
    <row r="668" spans="2:50" ht="18.75">
      <c r="B668" s="117"/>
      <c r="C668" s="80"/>
      <c r="D668" s="80"/>
      <c r="E668" s="80"/>
      <c r="F668" s="10"/>
      <c r="G668" s="11"/>
      <c r="H668" s="115"/>
      <c r="I668" s="11"/>
      <c r="AU668" s="14"/>
      <c r="AW668" s="14"/>
      <c r="AX668" s="14"/>
    </row>
    <row r="669" spans="2:50" ht="18.75">
      <c r="B669" s="117"/>
      <c r="C669" s="80"/>
      <c r="D669" s="80"/>
      <c r="E669" s="80"/>
      <c r="F669" s="10"/>
      <c r="G669" s="11"/>
      <c r="H669" s="115"/>
      <c r="I669" s="11"/>
      <c r="AU669" s="14"/>
      <c r="AW669" s="14"/>
      <c r="AX669" s="14"/>
    </row>
    <row r="670" spans="2:50" ht="18.75">
      <c r="B670" s="117"/>
      <c r="C670" s="80"/>
      <c r="D670" s="80"/>
      <c r="E670" s="80"/>
      <c r="F670" s="10"/>
      <c r="G670" s="11"/>
      <c r="H670" s="115"/>
      <c r="I670" s="11"/>
      <c r="AU670" s="14"/>
      <c r="AW670" s="14"/>
      <c r="AX670" s="14"/>
    </row>
    <row r="671" spans="2:50" ht="18.75">
      <c r="B671" s="117"/>
      <c r="C671" s="80"/>
      <c r="D671" s="80"/>
      <c r="E671" s="80"/>
      <c r="F671" s="10"/>
      <c r="G671" s="11"/>
      <c r="H671" s="115"/>
      <c r="I671" s="11"/>
      <c r="AU671" s="14"/>
      <c r="AW671" s="14"/>
      <c r="AX671" s="14"/>
    </row>
    <row r="672" spans="2:50" ht="18.75">
      <c r="B672" s="117"/>
      <c r="C672" s="80"/>
      <c r="D672" s="80"/>
      <c r="E672" s="80"/>
      <c r="F672" s="10"/>
      <c r="G672" s="11"/>
      <c r="H672" s="115"/>
      <c r="I672" s="11"/>
      <c r="AU672" s="14"/>
      <c r="AW672" s="14"/>
      <c r="AX672" s="14"/>
    </row>
    <row r="673" spans="2:50" ht="18.75">
      <c r="B673" s="117"/>
      <c r="C673" s="80"/>
      <c r="D673" s="80"/>
      <c r="E673" s="80"/>
      <c r="F673" s="10"/>
      <c r="G673" s="11"/>
      <c r="H673" s="115"/>
      <c r="I673" s="11"/>
      <c r="AU673" s="14"/>
      <c r="AW673" s="14"/>
      <c r="AX673" s="14"/>
    </row>
    <row r="674" spans="2:50" ht="18.75">
      <c r="B674" s="117"/>
      <c r="C674" s="80"/>
      <c r="D674" s="80"/>
      <c r="E674" s="80"/>
      <c r="F674" s="10"/>
      <c r="G674" s="11"/>
      <c r="H674" s="115"/>
      <c r="I674" s="11"/>
      <c r="AU674" s="14"/>
      <c r="AW674" s="14"/>
      <c r="AX674" s="14"/>
    </row>
    <row r="675" spans="2:50" ht="18.75">
      <c r="B675" s="117"/>
      <c r="C675" s="80"/>
      <c r="D675" s="80"/>
      <c r="E675" s="80"/>
      <c r="F675" s="10"/>
      <c r="G675" s="11"/>
      <c r="H675" s="115"/>
      <c r="I675" s="11"/>
      <c r="AU675" s="14"/>
      <c r="AW675" s="14"/>
      <c r="AX675" s="14"/>
    </row>
    <row r="676" spans="2:50" ht="18.75">
      <c r="B676" s="117"/>
      <c r="C676" s="80"/>
      <c r="D676" s="80"/>
      <c r="E676" s="80"/>
      <c r="F676" s="10"/>
      <c r="G676" s="11"/>
      <c r="H676" s="115"/>
      <c r="I676" s="11"/>
      <c r="AU676" s="14"/>
      <c r="AW676" s="14"/>
      <c r="AX676" s="14"/>
    </row>
    <row r="677" spans="2:50" ht="18.75">
      <c r="B677" s="117"/>
      <c r="C677" s="80"/>
      <c r="D677" s="80"/>
      <c r="E677" s="80"/>
      <c r="F677" s="10"/>
      <c r="G677" s="11"/>
      <c r="H677" s="115"/>
      <c r="I677" s="11"/>
      <c r="AU677" s="14"/>
      <c r="AW677" s="14"/>
      <c r="AX677" s="14"/>
    </row>
    <row r="678" spans="2:50" ht="18.75">
      <c r="B678" s="117"/>
      <c r="C678" s="80"/>
      <c r="D678" s="80"/>
      <c r="E678" s="80"/>
      <c r="F678" s="10"/>
      <c r="G678" s="11"/>
      <c r="H678" s="115"/>
      <c r="I678" s="11"/>
      <c r="AU678" s="14"/>
      <c r="AW678" s="14"/>
      <c r="AX678" s="14"/>
    </row>
    <row r="679" spans="2:50" ht="18.75">
      <c r="B679" s="117"/>
      <c r="C679" s="80"/>
      <c r="D679" s="80"/>
      <c r="E679" s="80"/>
      <c r="F679" s="10"/>
      <c r="G679" s="11"/>
      <c r="H679" s="115"/>
      <c r="I679" s="11"/>
      <c r="AU679" s="14"/>
      <c r="AW679" s="14"/>
      <c r="AX679" s="14"/>
    </row>
    <row r="680" spans="2:50" ht="18.75">
      <c r="B680" s="117"/>
      <c r="C680" s="80"/>
      <c r="D680" s="80"/>
      <c r="E680" s="80"/>
      <c r="F680" s="10"/>
      <c r="G680" s="11"/>
      <c r="H680" s="115"/>
      <c r="I680" s="11"/>
      <c r="AU680" s="14"/>
      <c r="AW680" s="14"/>
      <c r="AX680" s="14"/>
    </row>
    <row r="681" spans="2:50" ht="18.75">
      <c r="B681" s="117"/>
      <c r="C681" s="80"/>
      <c r="D681" s="80"/>
      <c r="E681" s="80"/>
      <c r="F681" s="10"/>
      <c r="G681" s="11"/>
      <c r="H681" s="115"/>
      <c r="I681" s="11"/>
      <c r="AU681" s="14"/>
      <c r="AW681" s="14"/>
      <c r="AX681" s="14"/>
    </row>
    <row r="682" spans="2:50" ht="18.75">
      <c r="B682" s="117"/>
      <c r="C682" s="80"/>
      <c r="D682" s="80"/>
      <c r="E682" s="80"/>
      <c r="F682" s="10"/>
      <c r="G682" s="11"/>
      <c r="H682" s="115"/>
      <c r="I682" s="11"/>
      <c r="AU682" s="14"/>
      <c r="AW682" s="14"/>
      <c r="AX682" s="14"/>
    </row>
    <row r="683" spans="2:50" ht="18.75">
      <c r="B683" s="117"/>
      <c r="C683" s="80"/>
      <c r="D683" s="80"/>
      <c r="E683" s="80"/>
      <c r="F683" s="10"/>
      <c r="G683" s="11"/>
      <c r="H683" s="115"/>
      <c r="I683" s="11"/>
      <c r="AU683" s="14"/>
      <c r="AW683" s="14"/>
      <c r="AX683" s="14"/>
    </row>
    <row r="684" spans="2:50" ht="18.75">
      <c r="B684" s="117"/>
      <c r="C684" s="80"/>
      <c r="D684" s="80"/>
      <c r="E684" s="80"/>
      <c r="F684" s="10"/>
      <c r="G684" s="11"/>
      <c r="H684" s="115"/>
      <c r="I684" s="11"/>
      <c r="AU684" s="14"/>
      <c r="AW684" s="14"/>
      <c r="AX684" s="14"/>
    </row>
    <row r="685" spans="2:50" ht="18.75">
      <c r="B685" s="117"/>
      <c r="C685" s="80"/>
      <c r="D685" s="80"/>
      <c r="E685" s="80"/>
      <c r="F685" s="10"/>
      <c r="G685" s="11"/>
      <c r="H685" s="115"/>
      <c r="I685" s="11"/>
      <c r="AU685" s="14"/>
      <c r="AW685" s="14"/>
      <c r="AX685" s="14"/>
    </row>
    <row r="686" spans="2:50" ht="18.75">
      <c r="B686" s="117"/>
      <c r="C686" s="80"/>
      <c r="D686" s="80"/>
      <c r="E686" s="80"/>
      <c r="F686" s="10"/>
      <c r="G686" s="11"/>
      <c r="H686" s="115"/>
      <c r="I686" s="11"/>
      <c r="AU686" s="14"/>
      <c r="AW686" s="14"/>
      <c r="AX686" s="14"/>
    </row>
    <row r="687" spans="2:50" ht="18.75">
      <c r="B687" s="117"/>
      <c r="C687" s="80"/>
      <c r="D687" s="80"/>
      <c r="E687" s="80"/>
      <c r="F687" s="10"/>
      <c r="G687" s="11"/>
      <c r="H687" s="115"/>
      <c r="I687" s="11"/>
      <c r="AU687" s="14"/>
      <c r="AW687" s="14"/>
      <c r="AX687" s="14"/>
    </row>
    <row r="688" spans="2:50" ht="18.75">
      <c r="B688" s="117"/>
      <c r="C688" s="80"/>
      <c r="D688" s="80"/>
      <c r="E688" s="80"/>
      <c r="F688" s="10"/>
      <c r="G688" s="11"/>
      <c r="H688" s="115"/>
      <c r="I688" s="11"/>
      <c r="AU688" s="14"/>
      <c r="AW688" s="14"/>
      <c r="AX688" s="14"/>
    </row>
    <row r="689" spans="2:50" ht="18.75">
      <c r="B689" s="117"/>
      <c r="C689" s="80"/>
      <c r="D689" s="80"/>
      <c r="E689" s="80"/>
      <c r="F689" s="10"/>
      <c r="G689" s="11"/>
      <c r="H689" s="115"/>
      <c r="I689" s="11"/>
      <c r="AU689" s="14"/>
      <c r="AW689" s="14"/>
      <c r="AX689" s="14"/>
    </row>
    <row r="690" spans="2:50" ht="18.75">
      <c r="B690" s="117"/>
      <c r="C690" s="80"/>
      <c r="D690" s="80"/>
      <c r="E690" s="80"/>
      <c r="F690" s="10"/>
      <c r="G690" s="11"/>
      <c r="H690" s="115"/>
      <c r="I690" s="11"/>
      <c r="AU690" s="14"/>
      <c r="AW690" s="14"/>
      <c r="AX690" s="14"/>
    </row>
    <row r="691" spans="2:50" ht="18.75">
      <c r="B691" s="117"/>
      <c r="C691" s="80"/>
      <c r="D691" s="80"/>
      <c r="E691" s="80"/>
      <c r="F691" s="10"/>
      <c r="G691" s="11"/>
      <c r="H691" s="115"/>
      <c r="I691" s="11"/>
      <c r="AU691" s="14"/>
      <c r="AW691" s="14"/>
      <c r="AX691" s="14"/>
    </row>
    <row r="692" spans="2:50" ht="18.75">
      <c r="B692" s="117"/>
      <c r="C692" s="80"/>
      <c r="D692" s="80"/>
      <c r="E692" s="80"/>
      <c r="F692" s="10"/>
      <c r="G692" s="11"/>
      <c r="H692" s="115"/>
      <c r="I692" s="11"/>
      <c r="AU692" s="14"/>
      <c r="AW692" s="14"/>
      <c r="AX692" s="14"/>
    </row>
    <row r="693" spans="2:50" ht="18.75">
      <c r="B693" s="117"/>
      <c r="C693" s="80"/>
      <c r="D693" s="80"/>
      <c r="E693" s="80"/>
      <c r="F693" s="10"/>
      <c r="G693" s="11"/>
      <c r="H693" s="115"/>
      <c r="I693" s="11"/>
      <c r="AU693" s="14"/>
      <c r="AW693" s="14"/>
      <c r="AX693" s="14"/>
    </row>
    <row r="694" spans="2:50" ht="18.75">
      <c r="B694" s="117"/>
      <c r="C694" s="80"/>
      <c r="D694" s="80"/>
      <c r="E694" s="80"/>
      <c r="F694" s="10"/>
      <c r="G694" s="11"/>
      <c r="H694" s="115"/>
      <c r="I694" s="11"/>
      <c r="AU694" s="14"/>
      <c r="AW694" s="14"/>
      <c r="AX694" s="14"/>
    </row>
    <row r="695" spans="2:50" ht="18.75">
      <c r="B695" s="117"/>
      <c r="C695" s="80"/>
      <c r="D695" s="80"/>
      <c r="E695" s="80"/>
      <c r="F695" s="10"/>
      <c r="G695" s="11"/>
      <c r="H695" s="115"/>
      <c r="I695" s="11"/>
      <c r="AU695" s="14"/>
      <c r="AW695" s="14"/>
      <c r="AX695" s="14"/>
    </row>
    <row r="696" spans="2:50" ht="18.75">
      <c r="B696" s="117"/>
      <c r="C696" s="80"/>
      <c r="D696" s="80"/>
      <c r="E696" s="80"/>
      <c r="F696" s="10"/>
      <c r="G696" s="11"/>
      <c r="H696" s="115"/>
      <c r="I696" s="11"/>
      <c r="AU696" s="14"/>
      <c r="AW696" s="14"/>
      <c r="AX696" s="14"/>
    </row>
    <row r="697" spans="2:50" ht="18.75">
      <c r="B697" s="117"/>
      <c r="C697" s="80"/>
      <c r="D697" s="80"/>
      <c r="E697" s="80"/>
      <c r="F697" s="10"/>
      <c r="G697" s="11"/>
      <c r="H697" s="115"/>
      <c r="I697" s="11"/>
      <c r="AU697" s="14"/>
      <c r="AW697" s="14"/>
      <c r="AX697" s="14"/>
    </row>
    <row r="698" spans="2:50" ht="18.75">
      <c r="B698" s="117"/>
      <c r="C698" s="80"/>
      <c r="D698" s="80"/>
      <c r="E698" s="80"/>
      <c r="F698" s="10"/>
      <c r="G698" s="11"/>
      <c r="H698" s="115"/>
      <c r="I698" s="11"/>
      <c r="AU698" s="14"/>
      <c r="AW698" s="14"/>
      <c r="AX698" s="14"/>
    </row>
    <row r="699" spans="2:50" ht="18.75">
      <c r="B699" s="117"/>
      <c r="C699" s="80"/>
      <c r="D699" s="80"/>
      <c r="E699" s="80"/>
      <c r="F699" s="10"/>
      <c r="G699" s="11"/>
      <c r="H699" s="115"/>
      <c r="I699" s="11"/>
      <c r="AU699" s="14"/>
      <c r="AW699" s="14"/>
      <c r="AX699" s="14"/>
    </row>
    <row r="700" spans="2:50" ht="18.75">
      <c r="B700" s="117"/>
      <c r="C700" s="80"/>
      <c r="D700" s="80"/>
      <c r="E700" s="80"/>
      <c r="F700" s="10"/>
      <c r="G700" s="11"/>
      <c r="H700" s="115"/>
      <c r="I700" s="11"/>
      <c r="AU700" s="14"/>
      <c r="AW700" s="14"/>
      <c r="AX700" s="14"/>
    </row>
    <row r="701" spans="2:50" ht="18.75">
      <c r="B701" s="117"/>
      <c r="C701" s="80"/>
      <c r="D701" s="80"/>
      <c r="E701" s="80"/>
      <c r="F701" s="10"/>
      <c r="G701" s="11"/>
      <c r="H701" s="115"/>
      <c r="I701" s="11"/>
      <c r="AU701" s="14"/>
      <c r="AW701" s="14"/>
      <c r="AX701" s="14"/>
    </row>
    <row r="702" spans="2:50" ht="18.75">
      <c r="B702" s="117"/>
      <c r="C702" s="80"/>
      <c r="D702" s="80"/>
      <c r="E702" s="80"/>
      <c r="F702" s="10"/>
      <c r="G702" s="11"/>
      <c r="H702" s="115"/>
      <c r="I702" s="11"/>
      <c r="AU702" s="14"/>
      <c r="AW702" s="14"/>
      <c r="AX702" s="14"/>
    </row>
    <row r="703" spans="2:50" ht="18.75">
      <c r="B703" s="117"/>
      <c r="C703" s="80"/>
      <c r="D703" s="80"/>
      <c r="E703" s="80"/>
      <c r="F703" s="10"/>
      <c r="G703" s="11"/>
      <c r="H703" s="115"/>
      <c r="I703" s="11"/>
      <c r="AU703" s="14"/>
      <c r="AW703" s="14"/>
      <c r="AX703" s="14"/>
    </row>
    <row r="704" spans="2:50" ht="18.75">
      <c r="B704" s="117"/>
      <c r="C704" s="80"/>
      <c r="D704" s="80"/>
      <c r="E704" s="80"/>
      <c r="F704" s="10"/>
      <c r="G704" s="11"/>
      <c r="H704" s="115"/>
      <c r="I704" s="11"/>
      <c r="AU704" s="14"/>
      <c r="AW704" s="14"/>
      <c r="AX704" s="14"/>
    </row>
    <row r="705" spans="2:50" ht="18.75">
      <c r="B705" s="117"/>
      <c r="C705" s="80"/>
      <c r="D705" s="80"/>
      <c r="E705" s="80"/>
      <c r="F705" s="10"/>
      <c r="G705" s="11"/>
      <c r="H705" s="115"/>
      <c r="I705" s="11"/>
      <c r="AU705" s="14"/>
      <c r="AW705" s="14"/>
      <c r="AX705" s="14"/>
    </row>
    <row r="706" spans="2:50" ht="18.75">
      <c r="B706" s="117"/>
      <c r="C706" s="80"/>
      <c r="D706" s="80"/>
      <c r="E706" s="80"/>
      <c r="F706" s="10"/>
      <c r="G706" s="11"/>
      <c r="H706" s="115"/>
      <c r="I706" s="11"/>
      <c r="AU706" s="14"/>
      <c r="AW706" s="14"/>
      <c r="AX706" s="14"/>
    </row>
    <row r="707" spans="2:50" ht="18.75">
      <c r="B707" s="117"/>
      <c r="C707" s="80"/>
      <c r="D707" s="80"/>
      <c r="E707" s="80"/>
      <c r="F707" s="10"/>
      <c r="G707" s="11"/>
      <c r="H707" s="115"/>
      <c r="I707" s="11"/>
      <c r="AU707" s="14"/>
      <c r="AW707" s="14"/>
      <c r="AX707" s="14"/>
    </row>
    <row r="708" spans="2:50" ht="18.75">
      <c r="B708" s="117"/>
      <c r="C708" s="80"/>
      <c r="D708" s="80"/>
      <c r="E708" s="80"/>
      <c r="F708" s="10"/>
      <c r="G708" s="11"/>
      <c r="H708" s="115"/>
      <c r="I708" s="11"/>
      <c r="AU708" s="14"/>
      <c r="AW708" s="14"/>
      <c r="AX708" s="14"/>
    </row>
    <row r="709" spans="2:50" ht="18.75">
      <c r="B709" s="117"/>
      <c r="C709" s="80"/>
      <c r="D709" s="80"/>
      <c r="E709" s="80"/>
      <c r="F709" s="10"/>
      <c r="G709" s="11"/>
      <c r="H709" s="115"/>
      <c r="I709" s="11"/>
      <c r="AU709" s="14"/>
      <c r="AW709" s="14"/>
      <c r="AX709" s="14"/>
    </row>
    <row r="710" spans="2:50" ht="18.75">
      <c r="B710" s="117"/>
      <c r="C710" s="80"/>
      <c r="D710" s="80"/>
      <c r="E710" s="80"/>
      <c r="F710" s="10"/>
      <c r="G710" s="11"/>
      <c r="H710" s="115"/>
      <c r="I710" s="11"/>
      <c r="AU710" s="14"/>
      <c r="AW710" s="14"/>
      <c r="AX710" s="14"/>
    </row>
    <row r="711" spans="2:50" ht="18.75">
      <c r="B711" s="117"/>
      <c r="C711" s="80"/>
      <c r="D711" s="80"/>
      <c r="E711" s="80"/>
      <c r="F711" s="10"/>
      <c r="G711" s="11"/>
      <c r="H711" s="115"/>
      <c r="I711" s="11"/>
      <c r="AU711" s="14"/>
      <c r="AW711" s="14"/>
      <c r="AX711" s="14"/>
    </row>
    <row r="712" spans="2:50" ht="18.75">
      <c r="B712" s="117"/>
      <c r="C712" s="80"/>
      <c r="D712" s="80"/>
      <c r="E712" s="80"/>
      <c r="F712" s="10"/>
      <c r="G712" s="11"/>
      <c r="H712" s="115"/>
      <c r="I712" s="11"/>
      <c r="AU712" s="14"/>
      <c r="AW712" s="14"/>
      <c r="AX712" s="14"/>
    </row>
    <row r="713" spans="2:50" ht="18.75">
      <c r="B713" s="117"/>
      <c r="C713" s="80"/>
      <c r="D713" s="80"/>
      <c r="E713" s="80"/>
      <c r="F713" s="10"/>
      <c r="G713" s="11"/>
      <c r="H713" s="115"/>
      <c r="I713" s="11"/>
      <c r="AU713" s="14"/>
      <c r="AW713" s="14"/>
      <c r="AX713" s="14"/>
    </row>
    <row r="714" spans="2:50" ht="18.75">
      <c r="B714" s="117"/>
      <c r="C714" s="80"/>
      <c r="D714" s="80"/>
      <c r="E714" s="80"/>
      <c r="F714" s="10"/>
      <c r="G714" s="11"/>
      <c r="H714" s="115"/>
      <c r="I714" s="11"/>
      <c r="AU714" s="14"/>
      <c r="AW714" s="14"/>
      <c r="AX714" s="14"/>
    </row>
    <row r="715" spans="2:50" ht="18.75">
      <c r="B715" s="117"/>
      <c r="C715" s="80"/>
      <c r="D715" s="80"/>
      <c r="E715" s="80"/>
      <c r="F715" s="10"/>
      <c r="G715" s="11"/>
      <c r="H715" s="115"/>
      <c r="I715" s="11"/>
      <c r="AU715" s="14"/>
      <c r="AW715" s="14"/>
      <c r="AX715" s="14"/>
    </row>
    <row r="716" spans="2:50" ht="18.75">
      <c r="B716" s="117"/>
      <c r="C716" s="80"/>
      <c r="D716" s="80"/>
      <c r="E716" s="80"/>
      <c r="F716" s="10"/>
      <c r="G716" s="11"/>
      <c r="H716" s="115"/>
      <c r="I716" s="11"/>
      <c r="AU716" s="14"/>
      <c r="AW716" s="14"/>
      <c r="AX716" s="14"/>
    </row>
    <row r="717" spans="2:50" ht="18.75">
      <c r="B717" s="117"/>
      <c r="C717" s="80"/>
      <c r="D717" s="80"/>
      <c r="E717" s="80"/>
      <c r="F717" s="10"/>
      <c r="G717" s="11"/>
      <c r="H717" s="115"/>
      <c r="I717" s="11"/>
      <c r="AU717" s="14"/>
      <c r="AW717" s="14"/>
      <c r="AX717" s="14"/>
    </row>
    <row r="718" spans="2:50" ht="18.75">
      <c r="B718" s="117"/>
      <c r="C718" s="80"/>
      <c r="D718" s="80"/>
      <c r="E718" s="80"/>
      <c r="F718" s="10"/>
      <c r="G718" s="11"/>
      <c r="H718" s="115"/>
      <c r="I718" s="11"/>
      <c r="AU718" s="14"/>
      <c r="AW718" s="14"/>
      <c r="AX718" s="14"/>
    </row>
    <row r="719" spans="2:50" ht="18.75">
      <c r="B719" s="117"/>
      <c r="C719" s="80"/>
      <c r="D719" s="80"/>
      <c r="E719" s="80"/>
      <c r="F719" s="10"/>
      <c r="G719" s="11"/>
      <c r="H719" s="115"/>
      <c r="I719" s="11"/>
      <c r="AU719" s="14"/>
      <c r="AW719" s="14"/>
      <c r="AX719" s="14"/>
    </row>
    <row r="720" spans="2:50" ht="18.75">
      <c r="B720" s="117"/>
      <c r="C720" s="80"/>
      <c r="D720" s="80"/>
      <c r="E720" s="80"/>
      <c r="F720" s="10"/>
      <c r="G720" s="11"/>
      <c r="H720" s="115"/>
      <c r="I720" s="11"/>
      <c r="AU720" s="14"/>
      <c r="AW720" s="14"/>
      <c r="AX720" s="14"/>
    </row>
    <row r="721" spans="2:50" ht="18.75">
      <c r="B721" s="117"/>
      <c r="C721" s="80"/>
      <c r="D721" s="80"/>
      <c r="E721" s="80"/>
      <c r="F721" s="10"/>
      <c r="G721" s="11"/>
      <c r="H721" s="115"/>
      <c r="I721" s="11"/>
      <c r="AU721" s="14"/>
      <c r="AW721" s="14"/>
      <c r="AX721" s="14"/>
    </row>
    <row r="722" spans="2:50" ht="18.75">
      <c r="B722" s="117"/>
      <c r="C722" s="80"/>
      <c r="D722" s="80"/>
      <c r="E722" s="80"/>
      <c r="F722" s="10"/>
      <c r="G722" s="11"/>
      <c r="H722" s="115"/>
      <c r="I722" s="11"/>
      <c r="AU722" s="14"/>
      <c r="AW722" s="14"/>
      <c r="AX722" s="14"/>
    </row>
    <row r="723" spans="2:50" ht="18.75">
      <c r="B723" s="117"/>
      <c r="C723" s="80"/>
      <c r="D723" s="80"/>
      <c r="E723" s="80"/>
      <c r="F723" s="10"/>
      <c r="G723" s="11"/>
      <c r="H723" s="115"/>
      <c r="I723" s="11"/>
      <c r="AU723" s="14"/>
      <c r="AW723" s="14"/>
      <c r="AX723" s="14"/>
    </row>
    <row r="724" spans="2:50" ht="18.75">
      <c r="B724" s="117"/>
      <c r="C724" s="80"/>
      <c r="D724" s="80"/>
      <c r="E724" s="80"/>
      <c r="F724" s="10"/>
      <c r="G724" s="11"/>
      <c r="H724" s="115"/>
      <c r="I724" s="11"/>
      <c r="AU724" s="14"/>
      <c r="AW724" s="14"/>
      <c r="AX724" s="14"/>
    </row>
    <row r="725" spans="2:50" ht="18.75">
      <c r="B725" s="117"/>
      <c r="C725" s="80"/>
      <c r="D725" s="80"/>
      <c r="E725" s="80"/>
      <c r="F725" s="10"/>
      <c r="G725" s="11"/>
      <c r="H725" s="115"/>
      <c r="I725" s="11"/>
      <c r="AU725" s="14"/>
      <c r="AW725" s="14"/>
      <c r="AX725" s="14"/>
    </row>
    <row r="726" spans="2:50" ht="18.75">
      <c r="B726" s="117"/>
      <c r="C726" s="80"/>
      <c r="D726" s="80"/>
      <c r="E726" s="80"/>
      <c r="F726" s="10"/>
      <c r="G726" s="11"/>
      <c r="H726" s="115"/>
      <c r="I726" s="11"/>
      <c r="AU726" s="14"/>
      <c r="AW726" s="14"/>
      <c r="AX726" s="14"/>
    </row>
    <row r="727" spans="2:50" ht="18.75">
      <c r="B727" s="117"/>
      <c r="C727" s="80"/>
      <c r="D727" s="80"/>
      <c r="E727" s="80"/>
      <c r="F727" s="10"/>
      <c r="G727" s="11"/>
      <c r="H727" s="115"/>
      <c r="I727" s="11"/>
      <c r="AU727" s="14"/>
      <c r="AW727" s="14"/>
      <c r="AX727" s="14"/>
    </row>
    <row r="728" spans="2:50" ht="18.75">
      <c r="B728" s="117"/>
      <c r="C728" s="80"/>
      <c r="D728" s="80"/>
      <c r="E728" s="80"/>
      <c r="F728" s="10"/>
      <c r="G728" s="11"/>
      <c r="H728" s="115"/>
      <c r="I728" s="11"/>
      <c r="AU728" s="14"/>
      <c r="AW728" s="14"/>
      <c r="AX728" s="14"/>
    </row>
    <row r="729" spans="2:50" ht="18.75">
      <c r="B729" s="117"/>
      <c r="C729" s="80"/>
      <c r="D729" s="80"/>
      <c r="E729" s="80"/>
      <c r="F729" s="10"/>
      <c r="G729" s="11"/>
      <c r="H729" s="115"/>
      <c r="I729" s="11"/>
      <c r="AU729" s="14"/>
      <c r="AW729" s="14"/>
      <c r="AX729" s="14"/>
    </row>
    <row r="730" spans="2:50" ht="18.75">
      <c r="B730" s="117"/>
      <c r="C730" s="80"/>
      <c r="D730" s="80"/>
      <c r="E730" s="80"/>
      <c r="F730" s="10"/>
      <c r="G730" s="11"/>
      <c r="H730" s="115"/>
      <c r="I730" s="11"/>
      <c r="AU730" s="14"/>
      <c r="AW730" s="14"/>
      <c r="AX730" s="14"/>
    </row>
    <row r="731" spans="2:50" ht="18.75">
      <c r="B731" s="117"/>
      <c r="C731" s="80"/>
      <c r="D731" s="80"/>
      <c r="E731" s="80"/>
      <c r="F731" s="10"/>
      <c r="G731" s="11"/>
      <c r="H731" s="115"/>
      <c r="I731" s="11"/>
      <c r="AU731" s="14"/>
      <c r="AW731" s="14"/>
      <c r="AX731" s="14"/>
    </row>
    <row r="732" spans="2:50" ht="18.75">
      <c r="B732" s="117"/>
      <c r="C732" s="80"/>
      <c r="D732" s="80"/>
      <c r="E732" s="80"/>
      <c r="F732" s="10"/>
      <c r="G732" s="11"/>
      <c r="H732" s="115"/>
      <c r="I732" s="11"/>
      <c r="AU732" s="14"/>
      <c r="AW732" s="14"/>
      <c r="AX732" s="14"/>
    </row>
    <row r="733" spans="2:50" ht="18.75">
      <c r="B733" s="117"/>
      <c r="C733" s="80"/>
      <c r="D733" s="80"/>
      <c r="E733" s="80"/>
      <c r="F733" s="10"/>
      <c r="G733" s="11"/>
      <c r="H733" s="115"/>
      <c r="I733" s="11"/>
      <c r="AU733" s="14"/>
      <c r="AW733" s="14"/>
      <c r="AX733" s="14"/>
    </row>
    <row r="734" spans="2:50" ht="18.75">
      <c r="B734" s="117"/>
      <c r="C734" s="80"/>
      <c r="D734" s="80"/>
      <c r="E734" s="80"/>
      <c r="F734" s="10"/>
      <c r="G734" s="11"/>
      <c r="H734" s="115"/>
      <c r="I734" s="11"/>
      <c r="AU734" s="14"/>
      <c r="AW734" s="14"/>
      <c r="AX734" s="14"/>
    </row>
    <row r="735" spans="2:50" ht="18.75">
      <c r="B735" s="117"/>
      <c r="C735" s="80"/>
      <c r="D735" s="80"/>
      <c r="E735" s="80"/>
      <c r="F735" s="10"/>
      <c r="G735" s="11"/>
      <c r="H735" s="115"/>
      <c r="I735" s="11"/>
      <c r="AU735" s="14"/>
      <c r="AW735" s="14"/>
      <c r="AX735" s="14"/>
    </row>
    <row r="736" spans="2:50" ht="18.75">
      <c r="B736" s="117"/>
      <c r="C736" s="80"/>
      <c r="D736" s="80"/>
      <c r="E736" s="80"/>
      <c r="F736" s="10"/>
      <c r="G736" s="11"/>
      <c r="H736" s="115"/>
      <c r="I736" s="11"/>
      <c r="AU736" s="14"/>
      <c r="AW736" s="14"/>
      <c r="AX736" s="14"/>
    </row>
    <row r="737" spans="2:50" ht="18.75">
      <c r="B737" s="117"/>
      <c r="C737" s="80"/>
      <c r="D737" s="80"/>
      <c r="E737" s="80"/>
      <c r="F737" s="10"/>
      <c r="G737" s="11"/>
      <c r="H737" s="115"/>
      <c r="I737" s="11"/>
      <c r="AU737" s="14"/>
      <c r="AW737" s="14"/>
      <c r="AX737" s="14"/>
    </row>
    <row r="738" spans="2:50" ht="18.75">
      <c r="B738" s="117"/>
      <c r="C738" s="80"/>
      <c r="D738" s="80"/>
      <c r="E738" s="80"/>
      <c r="F738" s="10"/>
      <c r="G738" s="11"/>
      <c r="H738" s="115"/>
      <c r="I738" s="11"/>
      <c r="AU738" s="14"/>
      <c r="AW738" s="14"/>
      <c r="AX738" s="14"/>
    </row>
    <row r="739" spans="2:50" ht="18.75">
      <c r="B739" s="117"/>
      <c r="C739" s="80"/>
      <c r="D739" s="80"/>
      <c r="E739" s="80"/>
      <c r="F739" s="10"/>
      <c r="G739" s="11"/>
      <c r="H739" s="115"/>
      <c r="I739" s="11"/>
      <c r="AU739" s="14"/>
      <c r="AW739" s="14"/>
      <c r="AX739" s="14"/>
    </row>
    <row r="740" spans="2:50" ht="18.75">
      <c r="B740" s="117"/>
      <c r="C740" s="80"/>
      <c r="D740" s="80"/>
      <c r="E740" s="80"/>
      <c r="F740" s="10"/>
      <c r="G740" s="11"/>
      <c r="H740" s="115"/>
      <c r="I740" s="11"/>
      <c r="AU740" s="14"/>
      <c r="AW740" s="14"/>
      <c r="AX740" s="14"/>
    </row>
    <row r="741" spans="2:50" ht="18.75">
      <c r="B741" s="117"/>
      <c r="C741" s="80"/>
      <c r="D741" s="80"/>
      <c r="E741" s="80"/>
      <c r="F741" s="10"/>
      <c r="G741" s="11"/>
      <c r="H741" s="115"/>
      <c r="I741" s="11"/>
      <c r="AU741" s="14"/>
      <c r="AW741" s="14"/>
      <c r="AX741" s="14"/>
    </row>
    <row r="742" spans="2:50" ht="18.75">
      <c r="B742" s="117"/>
      <c r="C742" s="80"/>
      <c r="D742" s="80"/>
      <c r="E742" s="80"/>
      <c r="F742" s="10"/>
      <c r="G742" s="11"/>
      <c r="H742" s="115"/>
      <c r="I742" s="11"/>
      <c r="AU742" s="14"/>
      <c r="AW742" s="14"/>
      <c r="AX742" s="14"/>
    </row>
    <row r="743" spans="2:50" ht="18.75">
      <c r="B743" s="117"/>
      <c r="C743" s="80"/>
      <c r="D743" s="80"/>
      <c r="E743" s="80"/>
      <c r="F743" s="10"/>
      <c r="G743" s="11"/>
      <c r="H743" s="115"/>
      <c r="I743" s="11"/>
      <c r="AU743" s="14"/>
      <c r="AW743" s="14"/>
      <c r="AX743" s="14"/>
    </row>
    <row r="744" spans="2:50" ht="18.75">
      <c r="B744" s="117"/>
      <c r="C744" s="80"/>
      <c r="D744" s="80"/>
      <c r="E744" s="80"/>
      <c r="F744" s="10"/>
      <c r="G744" s="11"/>
      <c r="H744" s="115"/>
      <c r="I744" s="11"/>
      <c r="AU744" s="14"/>
      <c r="AW744" s="14"/>
      <c r="AX744" s="14"/>
    </row>
    <row r="745" spans="2:50" ht="18.75">
      <c r="B745" s="117"/>
      <c r="C745" s="80"/>
      <c r="D745" s="80"/>
      <c r="E745" s="80"/>
      <c r="F745" s="10"/>
      <c r="G745" s="11"/>
      <c r="H745" s="115"/>
      <c r="I745" s="11"/>
      <c r="AU745" s="14"/>
      <c r="AW745" s="14"/>
      <c r="AX745" s="14"/>
    </row>
    <row r="746" spans="2:50" ht="18.75">
      <c r="B746" s="117"/>
      <c r="C746" s="80"/>
      <c r="D746" s="80"/>
      <c r="E746" s="80"/>
      <c r="F746" s="10"/>
      <c r="G746" s="11"/>
      <c r="H746" s="115"/>
      <c r="I746" s="11"/>
      <c r="AU746" s="14"/>
      <c r="AW746" s="14"/>
      <c r="AX746" s="14"/>
    </row>
    <row r="747" spans="2:50" ht="18.75">
      <c r="B747" s="117"/>
      <c r="C747" s="80"/>
      <c r="D747" s="80"/>
      <c r="E747" s="80"/>
      <c r="F747" s="10"/>
      <c r="G747" s="11"/>
      <c r="H747" s="115"/>
      <c r="I747" s="11"/>
      <c r="AU747" s="14"/>
      <c r="AW747" s="14"/>
      <c r="AX747" s="14"/>
    </row>
    <row r="748" spans="2:50" ht="18.75">
      <c r="B748" s="117"/>
      <c r="C748" s="80"/>
      <c r="D748" s="80"/>
      <c r="E748" s="80"/>
      <c r="F748" s="10"/>
      <c r="G748" s="11"/>
      <c r="H748" s="115"/>
      <c r="I748" s="11"/>
      <c r="AU748" s="14"/>
      <c r="AW748" s="14"/>
      <c r="AX748" s="14"/>
    </row>
    <row r="749" spans="2:50" ht="18.75">
      <c r="B749" s="117"/>
      <c r="C749" s="80"/>
      <c r="D749" s="80"/>
      <c r="E749" s="80"/>
      <c r="F749" s="10"/>
      <c r="G749" s="11"/>
      <c r="H749" s="115"/>
      <c r="I749" s="11"/>
      <c r="AU749" s="14"/>
      <c r="AW749" s="14"/>
      <c r="AX749" s="14"/>
    </row>
    <row r="750" spans="2:50" ht="18.75">
      <c r="B750" s="117"/>
      <c r="C750" s="80"/>
      <c r="D750" s="80"/>
      <c r="E750" s="80"/>
      <c r="F750" s="10"/>
      <c r="G750" s="11"/>
      <c r="H750" s="115"/>
      <c r="I750" s="11"/>
      <c r="AU750" s="14"/>
      <c r="AW750" s="14"/>
      <c r="AX750" s="14"/>
    </row>
    <row r="751" spans="2:50" ht="18.75">
      <c r="B751" s="117"/>
      <c r="C751" s="80"/>
      <c r="D751" s="80"/>
      <c r="E751" s="80"/>
      <c r="F751" s="10"/>
      <c r="G751" s="11"/>
      <c r="H751" s="115"/>
      <c r="I751" s="11"/>
      <c r="AU751" s="14"/>
      <c r="AW751" s="14"/>
      <c r="AX751" s="14"/>
    </row>
    <row r="752" spans="2:50" ht="18.75">
      <c r="B752" s="117"/>
      <c r="C752" s="80"/>
      <c r="D752" s="80"/>
      <c r="E752" s="80"/>
      <c r="F752" s="10"/>
      <c r="G752" s="11"/>
      <c r="H752" s="115"/>
      <c r="I752" s="11"/>
      <c r="AU752" s="14"/>
      <c r="AW752" s="14"/>
      <c r="AX752" s="14"/>
    </row>
    <row r="753" spans="2:50" ht="18.75">
      <c r="B753" s="117"/>
      <c r="C753" s="80"/>
      <c r="D753" s="80"/>
      <c r="E753" s="80"/>
      <c r="F753" s="10"/>
      <c r="G753" s="11"/>
      <c r="H753" s="115"/>
      <c r="I753" s="11"/>
      <c r="AU753" s="14"/>
      <c r="AW753" s="14"/>
      <c r="AX753" s="14"/>
    </row>
    <row r="754" spans="2:50" ht="18.75">
      <c r="B754" s="117"/>
      <c r="C754" s="80"/>
      <c r="D754" s="80"/>
      <c r="E754" s="80"/>
      <c r="F754" s="10"/>
      <c r="G754" s="11"/>
      <c r="H754" s="115"/>
      <c r="I754" s="11"/>
      <c r="AU754" s="14"/>
      <c r="AW754" s="14"/>
      <c r="AX754" s="14"/>
    </row>
    <row r="755" spans="2:50" ht="18.75">
      <c r="B755" s="117"/>
      <c r="C755" s="80"/>
      <c r="D755" s="80"/>
      <c r="E755" s="80"/>
      <c r="F755" s="10"/>
      <c r="G755" s="11"/>
      <c r="H755" s="115"/>
      <c r="I755" s="11"/>
      <c r="AU755" s="14"/>
      <c r="AW755" s="14"/>
      <c r="AX755" s="14"/>
    </row>
    <row r="756" spans="2:50" ht="18.75">
      <c r="B756" s="117"/>
      <c r="C756" s="80"/>
      <c r="D756" s="80"/>
      <c r="E756" s="80"/>
      <c r="F756" s="10"/>
      <c r="G756" s="11"/>
      <c r="H756" s="115"/>
      <c r="I756" s="11"/>
      <c r="AU756" s="14"/>
      <c r="AW756" s="14"/>
      <c r="AX756" s="14"/>
    </row>
    <row r="757" spans="2:50" ht="18.75">
      <c r="B757" s="117"/>
      <c r="C757" s="80"/>
      <c r="D757" s="80"/>
      <c r="E757" s="80"/>
      <c r="F757" s="10"/>
      <c r="G757" s="11"/>
      <c r="H757" s="115"/>
      <c r="I757" s="11"/>
      <c r="AU757" s="14"/>
      <c r="AW757" s="14"/>
      <c r="AX757" s="14"/>
    </row>
    <row r="758" spans="2:50" ht="18.75">
      <c r="B758" s="117"/>
      <c r="C758" s="80"/>
      <c r="D758" s="80"/>
      <c r="E758" s="80"/>
      <c r="F758" s="10"/>
      <c r="G758" s="11"/>
      <c r="H758" s="115"/>
      <c r="I758" s="11"/>
      <c r="AU758" s="14"/>
      <c r="AW758" s="14"/>
      <c r="AX758" s="14"/>
    </row>
    <row r="759" spans="2:50" ht="18.75">
      <c r="B759" s="117"/>
      <c r="C759" s="80"/>
      <c r="D759" s="80"/>
      <c r="E759" s="80"/>
      <c r="F759" s="10"/>
      <c r="G759" s="11"/>
      <c r="H759" s="115"/>
      <c r="I759" s="11"/>
      <c r="AU759" s="14"/>
      <c r="AW759" s="14"/>
      <c r="AX759" s="14"/>
    </row>
    <row r="760" spans="2:50" ht="18.75">
      <c r="B760" s="117"/>
      <c r="C760" s="80"/>
      <c r="D760" s="80"/>
      <c r="E760" s="80"/>
      <c r="F760" s="10"/>
      <c r="G760" s="11"/>
      <c r="H760" s="115"/>
      <c r="I760" s="11"/>
      <c r="AU760" s="14"/>
      <c r="AW760" s="14"/>
      <c r="AX760" s="14"/>
    </row>
    <row r="761" spans="2:50" ht="18.75">
      <c r="B761" s="117"/>
      <c r="C761" s="80"/>
      <c r="D761" s="80"/>
      <c r="E761" s="80"/>
      <c r="F761" s="10"/>
      <c r="G761" s="11"/>
      <c r="H761" s="115"/>
      <c r="I761" s="11"/>
      <c r="AU761" s="14"/>
      <c r="AW761" s="14"/>
      <c r="AX761" s="14"/>
    </row>
    <row r="762" spans="2:50" ht="18.75">
      <c r="B762" s="117"/>
      <c r="C762" s="80"/>
      <c r="D762" s="80"/>
      <c r="E762" s="80"/>
      <c r="F762" s="10"/>
      <c r="G762" s="11"/>
      <c r="H762" s="115"/>
      <c r="I762" s="11"/>
      <c r="AU762" s="14"/>
      <c r="AW762" s="14"/>
      <c r="AX762" s="14"/>
    </row>
    <row r="763" spans="2:50" ht="18.75">
      <c r="B763" s="117"/>
      <c r="C763" s="80"/>
      <c r="D763" s="80"/>
      <c r="E763" s="80"/>
      <c r="F763" s="10"/>
      <c r="G763" s="11"/>
      <c r="H763" s="115"/>
      <c r="I763" s="11"/>
      <c r="AU763" s="14"/>
      <c r="AW763" s="14"/>
      <c r="AX763" s="14"/>
    </row>
    <row r="764" spans="2:50" ht="18.75">
      <c r="B764" s="117"/>
      <c r="C764" s="80"/>
      <c r="D764" s="80"/>
      <c r="E764" s="80"/>
      <c r="F764" s="10"/>
      <c r="G764" s="11"/>
      <c r="H764" s="115"/>
      <c r="I764" s="11"/>
      <c r="AU764" s="14"/>
      <c r="AW764" s="14"/>
      <c r="AX764" s="14"/>
    </row>
    <row r="765" spans="2:50" ht="18.75">
      <c r="B765" s="117"/>
      <c r="C765" s="80"/>
      <c r="D765" s="80"/>
      <c r="E765" s="80"/>
      <c r="F765" s="10"/>
      <c r="G765" s="11"/>
      <c r="H765" s="115"/>
      <c r="I765" s="11"/>
      <c r="AU765" s="14"/>
      <c r="AW765" s="14"/>
      <c r="AX765" s="14"/>
    </row>
    <row r="766" spans="2:50" ht="18.75">
      <c r="B766" s="117"/>
      <c r="C766" s="80"/>
      <c r="D766" s="80"/>
      <c r="E766" s="80"/>
      <c r="F766" s="10"/>
      <c r="G766" s="11"/>
      <c r="H766" s="115"/>
      <c r="I766" s="11"/>
      <c r="AU766" s="14"/>
      <c r="AW766" s="14"/>
      <c r="AX766" s="14"/>
    </row>
    <row r="767" spans="2:50" ht="18.75">
      <c r="B767" s="117"/>
      <c r="C767" s="80"/>
      <c r="D767" s="80"/>
      <c r="E767" s="80"/>
      <c r="F767" s="10"/>
      <c r="G767" s="11"/>
      <c r="H767" s="115"/>
      <c r="I767" s="11"/>
      <c r="AU767" s="14"/>
      <c r="AW767" s="14"/>
      <c r="AX767" s="14"/>
    </row>
    <row r="768" spans="2:50" ht="18.75">
      <c r="B768" s="117"/>
      <c r="C768" s="80"/>
      <c r="D768" s="80"/>
      <c r="E768" s="80"/>
      <c r="F768" s="10"/>
      <c r="G768" s="11"/>
      <c r="H768" s="115"/>
      <c r="I768" s="11"/>
      <c r="AU768" s="14"/>
      <c r="AW768" s="14"/>
      <c r="AX768" s="14"/>
    </row>
    <row r="769" spans="2:50" ht="18.75">
      <c r="B769" s="117"/>
      <c r="C769" s="80"/>
      <c r="D769" s="80"/>
      <c r="E769" s="80"/>
      <c r="F769" s="10"/>
      <c r="G769" s="11"/>
      <c r="H769" s="115"/>
      <c r="I769" s="11"/>
      <c r="AU769" s="14"/>
      <c r="AW769" s="14"/>
      <c r="AX769" s="14"/>
    </row>
    <row r="770" spans="2:50" ht="18.75">
      <c r="B770" s="117"/>
      <c r="C770" s="80"/>
      <c r="D770" s="80"/>
      <c r="E770" s="80"/>
      <c r="F770" s="10"/>
      <c r="G770" s="11"/>
      <c r="H770" s="115"/>
      <c r="I770" s="11"/>
      <c r="AU770" s="14"/>
      <c r="AW770" s="14"/>
      <c r="AX770" s="14"/>
    </row>
    <row r="771" spans="2:50" ht="18.75">
      <c r="B771" s="117"/>
      <c r="C771" s="80"/>
      <c r="D771" s="80"/>
      <c r="E771" s="80"/>
      <c r="F771" s="10"/>
      <c r="G771" s="11"/>
      <c r="H771" s="115"/>
      <c r="I771" s="11"/>
      <c r="AU771" s="14"/>
      <c r="AW771" s="14"/>
      <c r="AX771" s="14"/>
    </row>
    <row r="772" spans="2:50" ht="18.75">
      <c r="B772" s="117"/>
      <c r="C772" s="80"/>
      <c r="D772" s="80"/>
      <c r="E772" s="80"/>
      <c r="F772" s="10"/>
      <c r="G772" s="11"/>
      <c r="H772" s="115"/>
      <c r="I772" s="11"/>
      <c r="AU772" s="14"/>
      <c r="AW772" s="14"/>
      <c r="AX772" s="14"/>
    </row>
    <row r="773" spans="2:50" ht="18.75">
      <c r="B773" s="117"/>
      <c r="C773" s="80"/>
      <c r="D773" s="80"/>
      <c r="E773" s="80"/>
      <c r="F773" s="10"/>
      <c r="G773" s="11"/>
      <c r="H773" s="115"/>
      <c r="I773" s="11"/>
      <c r="AU773" s="14"/>
      <c r="AW773" s="14"/>
      <c r="AX773" s="14"/>
    </row>
    <row r="774" spans="2:50" ht="18.75">
      <c r="B774" s="117"/>
      <c r="C774" s="80"/>
      <c r="D774" s="80"/>
      <c r="E774" s="80"/>
      <c r="F774" s="10"/>
      <c r="G774" s="11"/>
      <c r="H774" s="115"/>
      <c r="I774" s="11"/>
      <c r="AU774" s="14"/>
      <c r="AW774" s="14"/>
      <c r="AX774" s="14"/>
    </row>
    <row r="775" spans="2:50" ht="18.75">
      <c r="B775" s="117"/>
      <c r="C775" s="80"/>
      <c r="D775" s="80"/>
      <c r="E775" s="80"/>
      <c r="F775" s="10"/>
      <c r="G775" s="11"/>
      <c r="H775" s="115"/>
      <c r="I775" s="11"/>
      <c r="AU775" s="14"/>
      <c r="AW775" s="14"/>
      <c r="AX775" s="14"/>
    </row>
    <row r="776" spans="2:50" ht="18.75">
      <c r="B776" s="117"/>
      <c r="C776" s="80"/>
      <c r="D776" s="80"/>
      <c r="E776" s="80"/>
      <c r="F776" s="10"/>
      <c r="G776" s="11"/>
      <c r="H776" s="115"/>
      <c r="I776" s="11"/>
      <c r="AU776" s="14"/>
      <c r="AW776" s="14"/>
      <c r="AX776" s="14"/>
    </row>
    <row r="777" spans="2:50" ht="18.75">
      <c r="B777" s="117"/>
      <c r="C777" s="80"/>
      <c r="D777" s="80"/>
      <c r="E777" s="80"/>
      <c r="F777" s="10"/>
      <c r="G777" s="11"/>
      <c r="H777" s="115"/>
      <c r="I777" s="11"/>
      <c r="AU777" s="14"/>
      <c r="AW777" s="14"/>
      <c r="AX777" s="14"/>
    </row>
    <row r="778" spans="2:50" ht="18.75">
      <c r="B778" s="117"/>
      <c r="C778" s="80"/>
      <c r="D778" s="80"/>
      <c r="E778" s="80"/>
      <c r="F778" s="10"/>
      <c r="G778" s="11"/>
      <c r="H778" s="115"/>
      <c r="I778" s="11"/>
      <c r="AU778" s="14"/>
      <c r="AW778" s="14"/>
      <c r="AX778" s="14"/>
    </row>
    <row r="779" spans="2:50" ht="18.75">
      <c r="B779" s="117"/>
      <c r="C779" s="80"/>
      <c r="D779" s="80"/>
      <c r="E779" s="80"/>
      <c r="F779" s="10"/>
      <c r="G779" s="11"/>
      <c r="H779" s="115"/>
      <c r="I779" s="11"/>
      <c r="AU779" s="14"/>
      <c r="AW779" s="14"/>
      <c r="AX779" s="14"/>
    </row>
    <row r="780" spans="2:50" ht="18.75">
      <c r="B780" s="117"/>
      <c r="C780" s="80"/>
      <c r="D780" s="80"/>
      <c r="E780" s="80"/>
      <c r="F780" s="10"/>
      <c r="G780" s="11"/>
      <c r="H780" s="115"/>
      <c r="I780" s="11"/>
      <c r="AU780" s="14"/>
      <c r="AW780" s="14"/>
      <c r="AX780" s="14"/>
    </row>
    <row r="781" spans="2:50" ht="18.75">
      <c r="B781" s="117"/>
      <c r="C781" s="80"/>
      <c r="D781" s="80"/>
      <c r="E781" s="80"/>
      <c r="F781" s="10"/>
      <c r="G781" s="11"/>
      <c r="H781" s="115"/>
      <c r="I781" s="11"/>
      <c r="AU781" s="14"/>
      <c r="AW781" s="14"/>
      <c r="AX781" s="14"/>
    </row>
    <row r="782" spans="2:50" ht="18.75">
      <c r="B782" s="117"/>
      <c r="C782" s="80"/>
      <c r="D782" s="80"/>
      <c r="E782" s="80"/>
      <c r="F782" s="10"/>
      <c r="G782" s="11"/>
      <c r="H782" s="115"/>
      <c r="I782" s="11"/>
      <c r="AU782" s="14"/>
      <c r="AW782" s="14"/>
      <c r="AX782" s="14"/>
    </row>
    <row r="783" spans="2:50" ht="18.75">
      <c r="B783" s="117"/>
      <c r="C783" s="80"/>
      <c r="D783" s="80"/>
      <c r="E783" s="80"/>
      <c r="F783" s="10"/>
      <c r="G783" s="11"/>
      <c r="H783" s="115"/>
      <c r="I783" s="11"/>
      <c r="AU783" s="14"/>
      <c r="AW783" s="14"/>
      <c r="AX783" s="14"/>
    </row>
    <row r="784" spans="2:50" ht="18.75">
      <c r="B784" s="117"/>
      <c r="C784" s="80"/>
      <c r="D784" s="80"/>
      <c r="E784" s="80"/>
      <c r="F784" s="10"/>
      <c r="G784" s="11"/>
      <c r="H784" s="115"/>
      <c r="I784" s="11"/>
      <c r="AU784" s="14"/>
      <c r="AW784" s="14"/>
      <c r="AX784" s="14"/>
    </row>
    <row r="785" spans="2:50" ht="18.75">
      <c r="B785" s="117"/>
      <c r="C785" s="80"/>
      <c r="D785" s="80"/>
      <c r="E785" s="80"/>
      <c r="F785" s="10"/>
      <c r="G785" s="11"/>
      <c r="H785" s="115"/>
      <c r="I785" s="11"/>
      <c r="AU785" s="14"/>
      <c r="AW785" s="14"/>
      <c r="AX785" s="14"/>
    </row>
    <row r="786" spans="2:50" ht="18.75">
      <c r="B786" s="117"/>
      <c r="C786" s="80"/>
      <c r="D786" s="80"/>
      <c r="E786" s="80"/>
      <c r="F786" s="10"/>
      <c r="G786" s="11"/>
      <c r="H786" s="115"/>
      <c r="I786" s="11"/>
      <c r="AU786" s="14"/>
      <c r="AW786" s="14"/>
      <c r="AX786" s="14"/>
    </row>
    <row r="787" spans="2:50" ht="18.75">
      <c r="B787" s="117"/>
      <c r="C787" s="80"/>
      <c r="D787" s="80"/>
      <c r="E787" s="80"/>
      <c r="F787" s="10"/>
      <c r="G787" s="11"/>
      <c r="H787" s="115"/>
      <c r="I787" s="11"/>
      <c r="AU787" s="14"/>
      <c r="AW787" s="14"/>
      <c r="AX787" s="14"/>
    </row>
    <row r="788" spans="2:50" ht="18.75">
      <c r="B788" s="117"/>
      <c r="C788" s="80"/>
      <c r="D788" s="80"/>
      <c r="E788" s="80"/>
      <c r="F788" s="10"/>
      <c r="G788" s="11"/>
      <c r="H788" s="115"/>
      <c r="I788" s="11"/>
      <c r="AU788" s="14"/>
      <c r="AW788" s="14"/>
      <c r="AX788" s="14"/>
    </row>
    <row r="789" spans="2:50" ht="18.75">
      <c r="B789" s="117"/>
      <c r="C789" s="80"/>
      <c r="D789" s="80"/>
      <c r="E789" s="80"/>
      <c r="F789" s="10"/>
      <c r="G789" s="11"/>
      <c r="H789" s="115"/>
      <c r="I789" s="11"/>
      <c r="AU789" s="14"/>
      <c r="AW789" s="14"/>
      <c r="AX789" s="14"/>
    </row>
    <row r="790" spans="2:50" ht="18.75">
      <c r="B790" s="117"/>
      <c r="C790" s="80"/>
      <c r="D790" s="80"/>
      <c r="E790" s="80"/>
      <c r="F790" s="10"/>
      <c r="G790" s="11"/>
      <c r="H790" s="115"/>
      <c r="I790" s="11"/>
      <c r="AU790" s="14"/>
      <c r="AW790" s="14"/>
      <c r="AX790" s="14"/>
    </row>
    <row r="791" spans="2:50" ht="18.75">
      <c r="B791" s="117"/>
      <c r="C791" s="80"/>
      <c r="D791" s="80"/>
      <c r="E791" s="80"/>
      <c r="F791" s="10"/>
      <c r="G791" s="11"/>
      <c r="H791" s="115"/>
      <c r="I791" s="11"/>
      <c r="AU791" s="14"/>
      <c r="AW791" s="14"/>
      <c r="AX791" s="14"/>
    </row>
    <row r="792" spans="2:50" ht="18.75">
      <c r="B792" s="117"/>
      <c r="C792" s="80"/>
      <c r="D792" s="80"/>
      <c r="E792" s="80"/>
      <c r="F792" s="10"/>
      <c r="G792" s="11"/>
      <c r="H792" s="115"/>
      <c r="I792" s="11"/>
      <c r="AU792" s="14"/>
      <c r="AW792" s="14"/>
      <c r="AX792" s="14"/>
    </row>
    <row r="793" spans="2:50" ht="18.75">
      <c r="B793" s="117"/>
      <c r="C793" s="80"/>
      <c r="D793" s="80"/>
      <c r="E793" s="80"/>
      <c r="F793" s="10"/>
      <c r="G793" s="11"/>
      <c r="H793" s="115"/>
      <c r="I793" s="11"/>
      <c r="AU793" s="14"/>
      <c r="AW793" s="14"/>
      <c r="AX793" s="14"/>
    </row>
    <row r="794" spans="2:50" ht="18.75">
      <c r="B794" s="117"/>
      <c r="C794" s="80"/>
      <c r="D794" s="80"/>
      <c r="E794" s="80"/>
      <c r="F794" s="10"/>
      <c r="G794" s="11"/>
      <c r="H794" s="115"/>
      <c r="I794" s="11"/>
      <c r="AU794" s="14"/>
      <c r="AW794" s="14"/>
      <c r="AX794" s="14"/>
    </row>
    <row r="795" spans="2:50" ht="18.75">
      <c r="B795" s="117"/>
      <c r="C795" s="80"/>
      <c r="D795" s="80"/>
      <c r="E795" s="80"/>
      <c r="F795" s="10"/>
      <c r="G795" s="11"/>
      <c r="H795" s="115"/>
      <c r="I795" s="11"/>
      <c r="AU795" s="14"/>
      <c r="AW795" s="14"/>
      <c r="AX795" s="14"/>
    </row>
    <row r="796" spans="2:50" ht="18.75">
      <c r="B796" s="117"/>
      <c r="C796" s="80"/>
      <c r="D796" s="80"/>
      <c r="E796" s="80"/>
      <c r="F796" s="10"/>
      <c r="G796" s="11"/>
      <c r="H796" s="115"/>
      <c r="I796" s="11"/>
      <c r="AU796" s="14"/>
      <c r="AW796" s="14"/>
      <c r="AX796" s="14"/>
    </row>
    <row r="797" spans="2:50" ht="18.75">
      <c r="B797" s="117"/>
      <c r="C797" s="80"/>
      <c r="D797" s="80"/>
      <c r="E797" s="80"/>
      <c r="F797" s="10"/>
      <c r="G797" s="11"/>
      <c r="H797" s="115"/>
      <c r="I797" s="11"/>
      <c r="AU797" s="14"/>
      <c r="AW797" s="14"/>
      <c r="AX797" s="14"/>
    </row>
    <row r="798" spans="2:50" ht="18.75">
      <c r="B798" s="117"/>
      <c r="C798" s="80"/>
      <c r="D798" s="80"/>
      <c r="E798" s="80"/>
      <c r="F798" s="10"/>
      <c r="G798" s="11"/>
      <c r="H798" s="115"/>
      <c r="I798" s="11"/>
      <c r="AU798" s="14"/>
      <c r="AW798" s="14"/>
      <c r="AX798" s="14"/>
    </row>
    <row r="799" spans="2:50" ht="18.75">
      <c r="B799" s="117"/>
      <c r="C799" s="80"/>
      <c r="D799" s="80"/>
      <c r="E799" s="80"/>
      <c r="F799" s="10"/>
      <c r="G799" s="11"/>
      <c r="H799" s="115"/>
      <c r="I799" s="11"/>
      <c r="AU799" s="14"/>
      <c r="AW799" s="14"/>
      <c r="AX799" s="14"/>
    </row>
    <row r="800" spans="2:50" ht="18.75">
      <c r="B800" s="117"/>
      <c r="C800" s="80"/>
      <c r="D800" s="80"/>
      <c r="E800" s="80"/>
      <c r="F800" s="10"/>
      <c r="G800" s="11"/>
      <c r="H800" s="115"/>
      <c r="I800" s="11"/>
      <c r="AU800" s="14"/>
      <c r="AW800" s="14"/>
      <c r="AX800" s="14"/>
    </row>
    <row r="801" spans="2:50" ht="18.75">
      <c r="B801" s="117"/>
      <c r="C801" s="80"/>
      <c r="D801" s="80"/>
      <c r="E801" s="80"/>
      <c r="F801" s="10"/>
      <c r="G801" s="11"/>
      <c r="H801" s="115"/>
      <c r="I801" s="11"/>
      <c r="AU801" s="14"/>
      <c r="AW801" s="14"/>
      <c r="AX801" s="14"/>
    </row>
    <row r="802" spans="2:50" ht="18.75">
      <c r="B802" s="117"/>
      <c r="C802" s="80"/>
      <c r="D802" s="80"/>
      <c r="E802" s="80"/>
      <c r="F802" s="10"/>
      <c r="G802" s="11"/>
      <c r="H802" s="115"/>
      <c r="I802" s="11"/>
      <c r="AU802" s="14"/>
      <c r="AW802" s="14"/>
      <c r="AX802" s="14"/>
    </row>
    <row r="803" spans="2:50" ht="18.75">
      <c r="B803" s="117"/>
      <c r="C803" s="80"/>
      <c r="D803" s="80"/>
      <c r="E803" s="80"/>
      <c r="F803" s="10"/>
      <c r="G803" s="11"/>
      <c r="H803" s="115"/>
      <c r="I803" s="11"/>
      <c r="AU803" s="14"/>
      <c r="AW803" s="14"/>
      <c r="AX803" s="14"/>
    </row>
    <row r="804" spans="2:50" ht="18.75">
      <c r="B804" s="117"/>
      <c r="C804" s="80"/>
      <c r="D804" s="80"/>
      <c r="E804" s="80"/>
      <c r="F804" s="10"/>
      <c r="G804" s="11"/>
      <c r="H804" s="115"/>
      <c r="I804" s="11"/>
      <c r="AU804" s="14"/>
      <c r="AW804" s="14"/>
      <c r="AX804" s="14"/>
    </row>
    <row r="805" spans="2:50" ht="18.75">
      <c r="B805" s="117"/>
      <c r="C805" s="80"/>
      <c r="D805" s="80"/>
      <c r="E805" s="80"/>
      <c r="F805" s="10"/>
      <c r="G805" s="11"/>
      <c r="H805" s="115"/>
      <c r="I805" s="11"/>
      <c r="AU805" s="14"/>
      <c r="AW805" s="14"/>
      <c r="AX805" s="14"/>
    </row>
    <row r="806" spans="2:50" ht="18.75">
      <c r="B806" s="117"/>
      <c r="C806" s="80"/>
      <c r="D806" s="80"/>
      <c r="E806" s="80"/>
      <c r="F806" s="10"/>
      <c r="G806" s="11"/>
      <c r="H806" s="115"/>
      <c r="I806" s="11"/>
      <c r="AU806" s="14"/>
      <c r="AW806" s="14"/>
      <c r="AX806" s="14"/>
    </row>
    <row r="807" spans="2:50" ht="18.75">
      <c r="B807" s="117"/>
      <c r="C807" s="80"/>
      <c r="D807" s="80"/>
      <c r="E807" s="80"/>
      <c r="F807" s="10"/>
      <c r="G807" s="11"/>
      <c r="H807" s="115"/>
      <c r="I807" s="11"/>
      <c r="AU807" s="14"/>
      <c r="AW807" s="14"/>
      <c r="AX807" s="14"/>
    </row>
    <row r="808" spans="2:50" ht="18.75">
      <c r="B808" s="117"/>
      <c r="C808" s="80"/>
      <c r="D808" s="80"/>
      <c r="E808" s="80"/>
      <c r="F808" s="10"/>
      <c r="G808" s="11"/>
      <c r="H808" s="115"/>
      <c r="I808" s="11"/>
      <c r="AU808" s="14"/>
      <c r="AW808" s="14"/>
      <c r="AX808" s="14"/>
    </row>
    <row r="809" spans="2:50" ht="18.75">
      <c r="B809" s="117"/>
      <c r="C809" s="80"/>
      <c r="D809" s="80"/>
      <c r="E809" s="80"/>
      <c r="F809" s="10"/>
      <c r="G809" s="11"/>
      <c r="H809" s="115"/>
      <c r="I809" s="11"/>
      <c r="AU809" s="14"/>
      <c r="AW809" s="14"/>
      <c r="AX809" s="14"/>
    </row>
    <row r="810" spans="2:50" ht="18.75">
      <c r="B810" s="117"/>
      <c r="C810" s="80"/>
      <c r="D810" s="80"/>
      <c r="E810" s="80"/>
      <c r="F810" s="10"/>
      <c r="G810" s="11"/>
      <c r="H810" s="115"/>
      <c r="I810" s="11"/>
      <c r="AU810" s="14"/>
      <c r="AW810" s="14"/>
      <c r="AX810" s="14"/>
    </row>
    <row r="811" spans="2:50" ht="18.75">
      <c r="B811" s="117"/>
      <c r="C811" s="80"/>
      <c r="D811" s="80"/>
      <c r="E811" s="80"/>
      <c r="F811" s="10"/>
      <c r="G811" s="11"/>
      <c r="H811" s="115"/>
      <c r="I811" s="11"/>
      <c r="AU811" s="14"/>
      <c r="AW811" s="14"/>
      <c r="AX811" s="14"/>
    </row>
    <row r="812" spans="2:50" ht="18.75">
      <c r="B812" s="117"/>
      <c r="C812" s="80"/>
      <c r="D812" s="80"/>
      <c r="E812" s="80"/>
      <c r="F812" s="10"/>
      <c r="G812" s="11"/>
      <c r="H812" s="115"/>
      <c r="I812" s="11"/>
      <c r="AU812" s="14"/>
      <c r="AW812" s="14"/>
      <c r="AX812" s="14"/>
    </row>
    <row r="813" spans="2:50" ht="18.75">
      <c r="B813" s="117"/>
      <c r="C813" s="80"/>
      <c r="D813" s="80"/>
      <c r="E813" s="80"/>
      <c r="F813" s="10"/>
      <c r="G813" s="11"/>
      <c r="H813" s="115"/>
      <c r="I813" s="11"/>
      <c r="AU813" s="14"/>
      <c r="AW813" s="14"/>
      <c r="AX813" s="14"/>
    </row>
    <row r="814" spans="2:50" ht="18.75">
      <c r="B814" s="117"/>
      <c r="C814" s="80"/>
      <c r="D814" s="80"/>
      <c r="E814" s="80"/>
      <c r="F814" s="10"/>
      <c r="G814" s="11"/>
      <c r="H814" s="115"/>
      <c r="I814" s="11"/>
      <c r="AU814" s="14"/>
      <c r="AW814" s="14"/>
      <c r="AX814" s="14"/>
    </row>
    <row r="815" spans="2:50" ht="18.75">
      <c r="B815" s="117"/>
      <c r="C815" s="80"/>
      <c r="D815" s="80"/>
      <c r="E815" s="80"/>
      <c r="F815" s="10"/>
      <c r="G815" s="11"/>
      <c r="H815" s="115"/>
      <c r="I815" s="11"/>
      <c r="AU815" s="14"/>
      <c r="AW815" s="14"/>
      <c r="AX815" s="14"/>
    </row>
    <row r="816" spans="2:50" ht="18.75">
      <c r="B816" s="117"/>
      <c r="C816" s="80"/>
      <c r="D816" s="80"/>
      <c r="E816" s="80"/>
      <c r="F816" s="10"/>
      <c r="G816" s="11"/>
      <c r="H816" s="115"/>
      <c r="I816" s="11"/>
      <c r="AU816" s="14"/>
      <c r="AW816" s="14"/>
      <c r="AX816" s="14"/>
    </row>
    <row r="817" spans="2:50" ht="18.75">
      <c r="B817" s="117"/>
      <c r="C817" s="80"/>
      <c r="D817" s="80"/>
      <c r="E817" s="80"/>
      <c r="F817" s="10"/>
      <c r="G817" s="11"/>
      <c r="H817" s="115"/>
      <c r="I817" s="11"/>
      <c r="AU817" s="14"/>
      <c r="AW817" s="14"/>
      <c r="AX817" s="14"/>
    </row>
    <row r="818" spans="2:50" ht="18.75">
      <c r="B818" s="117"/>
      <c r="C818" s="80"/>
      <c r="D818" s="80"/>
      <c r="E818" s="80"/>
      <c r="F818" s="10"/>
      <c r="G818" s="11"/>
      <c r="H818" s="115"/>
      <c r="I818" s="11"/>
      <c r="AU818" s="14"/>
      <c r="AW818" s="14"/>
      <c r="AX818" s="14"/>
    </row>
    <row r="819" spans="2:50" ht="18.75">
      <c r="B819" s="117"/>
      <c r="C819" s="80"/>
      <c r="D819" s="80"/>
      <c r="E819" s="80"/>
      <c r="F819" s="10"/>
      <c r="G819" s="11"/>
      <c r="H819" s="115"/>
      <c r="I819" s="11"/>
      <c r="AU819" s="14"/>
      <c r="AW819" s="14"/>
      <c r="AX819" s="14"/>
    </row>
    <row r="820" spans="2:50" ht="18.75">
      <c r="B820" s="117"/>
      <c r="C820" s="80"/>
      <c r="D820" s="80"/>
      <c r="E820" s="80"/>
      <c r="F820" s="10"/>
      <c r="G820" s="11"/>
      <c r="H820" s="115"/>
      <c r="I820" s="11"/>
      <c r="AU820" s="14"/>
      <c r="AW820" s="14"/>
      <c r="AX820" s="14"/>
    </row>
    <row r="821" spans="2:50" ht="18.75">
      <c r="B821" s="117"/>
      <c r="C821" s="80"/>
      <c r="D821" s="80"/>
      <c r="E821" s="80"/>
      <c r="F821" s="10"/>
      <c r="G821" s="11"/>
      <c r="H821" s="115"/>
      <c r="I821" s="11"/>
      <c r="AU821" s="14"/>
      <c r="AW821" s="14"/>
      <c r="AX821" s="14"/>
    </row>
    <row r="822" spans="2:50" ht="18.75">
      <c r="B822" s="117"/>
      <c r="C822" s="80"/>
      <c r="D822" s="80"/>
      <c r="E822" s="80"/>
      <c r="F822" s="10"/>
      <c r="G822" s="11"/>
      <c r="H822" s="115"/>
      <c r="I822" s="11"/>
      <c r="AU822" s="14"/>
      <c r="AW822" s="14"/>
      <c r="AX822" s="14"/>
    </row>
    <row r="823" spans="2:50" ht="18.75">
      <c r="B823" s="117"/>
      <c r="C823" s="80"/>
      <c r="D823" s="80"/>
      <c r="E823" s="80"/>
      <c r="F823" s="10"/>
      <c r="G823" s="11"/>
      <c r="H823" s="115"/>
      <c r="I823" s="11"/>
      <c r="AU823" s="14"/>
      <c r="AW823" s="14"/>
      <c r="AX823" s="14"/>
    </row>
    <row r="824" spans="2:50" ht="18.75">
      <c r="B824" s="117"/>
      <c r="C824" s="80"/>
      <c r="D824" s="80"/>
      <c r="E824" s="80"/>
      <c r="F824" s="10"/>
      <c r="G824" s="11"/>
      <c r="H824" s="115"/>
      <c r="I824" s="11"/>
      <c r="AU824" s="14"/>
      <c r="AW824" s="14"/>
      <c r="AX824" s="14"/>
    </row>
    <row r="825" spans="2:50" ht="18.75">
      <c r="B825" s="117"/>
      <c r="C825" s="80"/>
      <c r="D825" s="80"/>
      <c r="E825" s="80"/>
      <c r="F825" s="10"/>
      <c r="G825" s="11"/>
      <c r="H825" s="115"/>
      <c r="I825" s="11"/>
      <c r="AU825" s="14"/>
      <c r="AW825" s="14"/>
      <c r="AX825" s="14"/>
    </row>
    <row r="826" spans="2:50" ht="18.75">
      <c r="B826" s="117"/>
      <c r="C826" s="80"/>
      <c r="D826" s="80"/>
      <c r="E826" s="80"/>
      <c r="F826" s="10"/>
      <c r="G826" s="11"/>
      <c r="H826" s="115"/>
      <c r="I826" s="11"/>
      <c r="AU826" s="14"/>
      <c r="AW826" s="14"/>
      <c r="AX826" s="14"/>
    </row>
    <row r="827" spans="2:50" ht="18.75">
      <c r="B827" s="117"/>
      <c r="C827" s="80"/>
      <c r="D827" s="80"/>
      <c r="E827" s="80"/>
      <c r="F827" s="10"/>
      <c r="G827" s="11"/>
      <c r="H827" s="115"/>
      <c r="I827" s="11"/>
      <c r="AU827" s="14"/>
      <c r="AW827" s="14"/>
      <c r="AX827" s="14"/>
    </row>
    <row r="828" spans="2:50" ht="18.75">
      <c r="B828" s="117"/>
      <c r="C828" s="80"/>
      <c r="D828" s="80"/>
      <c r="E828" s="80"/>
      <c r="F828" s="10"/>
      <c r="G828" s="11"/>
      <c r="H828" s="115"/>
      <c r="I828" s="11"/>
      <c r="AU828" s="14"/>
      <c r="AW828" s="14"/>
      <c r="AX828" s="14"/>
    </row>
    <row r="829" spans="2:50" ht="18.75">
      <c r="B829" s="117"/>
      <c r="C829" s="80"/>
      <c r="D829" s="80"/>
      <c r="E829" s="80"/>
      <c r="F829" s="10"/>
      <c r="G829" s="11"/>
      <c r="H829" s="115"/>
      <c r="I829" s="11"/>
      <c r="AU829" s="14"/>
      <c r="AW829" s="14"/>
      <c r="AX829" s="14"/>
    </row>
    <row r="830" spans="2:50" ht="18.75">
      <c r="B830" s="117"/>
      <c r="C830" s="80"/>
      <c r="D830" s="80"/>
      <c r="E830" s="80"/>
      <c r="F830" s="10"/>
      <c r="G830" s="11"/>
      <c r="H830" s="115"/>
      <c r="I830" s="11"/>
      <c r="AU830" s="14"/>
      <c r="AW830" s="14"/>
      <c r="AX830" s="14"/>
    </row>
    <row r="831" spans="2:50" ht="18.75">
      <c r="B831" s="117"/>
      <c r="C831" s="80"/>
      <c r="D831" s="80"/>
      <c r="E831" s="80"/>
      <c r="F831" s="10"/>
      <c r="G831" s="11"/>
      <c r="H831" s="115"/>
      <c r="I831" s="11"/>
      <c r="AU831" s="14"/>
      <c r="AW831" s="14"/>
      <c r="AX831" s="14"/>
    </row>
    <row r="832" spans="2:50" ht="18.75">
      <c r="B832" s="117"/>
      <c r="C832" s="80"/>
      <c r="D832" s="80"/>
      <c r="E832" s="80"/>
      <c r="F832" s="10"/>
      <c r="G832" s="11"/>
      <c r="H832" s="115"/>
      <c r="I832" s="11"/>
      <c r="AU832" s="14"/>
      <c r="AW832" s="14"/>
      <c r="AX832" s="14"/>
    </row>
    <row r="833" spans="2:50" ht="18.75">
      <c r="B833" s="117"/>
      <c r="C833" s="80"/>
      <c r="D833" s="80"/>
      <c r="E833" s="80"/>
      <c r="F833" s="10"/>
      <c r="G833" s="11"/>
      <c r="H833" s="115"/>
      <c r="I833" s="11"/>
      <c r="AU833" s="14"/>
      <c r="AW833" s="14"/>
      <c r="AX833" s="14"/>
    </row>
    <row r="834" spans="2:50" ht="18.75">
      <c r="B834" s="117"/>
      <c r="C834" s="80"/>
      <c r="D834" s="80"/>
      <c r="E834" s="80"/>
      <c r="F834" s="10"/>
      <c r="G834" s="11"/>
      <c r="H834" s="115"/>
      <c r="I834" s="11"/>
      <c r="AU834" s="14"/>
      <c r="AW834" s="14"/>
      <c r="AX834" s="14"/>
    </row>
    <row r="835" spans="2:50" ht="18.75">
      <c r="B835" s="117"/>
      <c r="C835" s="80"/>
      <c r="D835" s="80"/>
      <c r="E835" s="80"/>
      <c r="F835" s="10"/>
      <c r="G835" s="11"/>
      <c r="H835" s="115"/>
      <c r="I835" s="11"/>
      <c r="AU835" s="14"/>
      <c r="AW835" s="14"/>
      <c r="AX835" s="14"/>
    </row>
    <row r="836" spans="2:50" ht="18.75">
      <c r="B836" s="117"/>
      <c r="C836" s="80"/>
      <c r="D836" s="80"/>
      <c r="E836" s="80"/>
      <c r="F836" s="10"/>
      <c r="G836" s="11"/>
      <c r="H836" s="115"/>
      <c r="I836" s="11"/>
      <c r="AU836" s="14"/>
      <c r="AW836" s="14"/>
      <c r="AX836" s="14"/>
    </row>
    <row r="837" spans="2:50" ht="18.75">
      <c r="B837" s="117"/>
      <c r="C837" s="80"/>
      <c r="D837" s="80"/>
      <c r="E837" s="80"/>
      <c r="F837" s="10"/>
      <c r="G837" s="11"/>
      <c r="H837" s="115"/>
      <c r="I837" s="11"/>
      <c r="AU837" s="14"/>
      <c r="AW837" s="14"/>
      <c r="AX837" s="14"/>
    </row>
    <row r="838" spans="2:50" ht="18.75">
      <c r="B838" s="117"/>
      <c r="C838" s="80"/>
      <c r="D838" s="80"/>
      <c r="E838" s="80"/>
      <c r="F838" s="10"/>
      <c r="G838" s="11"/>
      <c r="H838" s="115"/>
      <c r="I838" s="11"/>
      <c r="AU838" s="14"/>
      <c r="AW838" s="14"/>
      <c r="AX838" s="14"/>
    </row>
    <row r="839" spans="2:50" ht="18.75">
      <c r="B839" s="117"/>
      <c r="C839" s="80"/>
      <c r="D839" s="80"/>
      <c r="E839" s="80"/>
      <c r="F839" s="10"/>
      <c r="G839" s="11"/>
      <c r="H839" s="115"/>
      <c r="I839" s="11"/>
      <c r="AU839" s="14"/>
      <c r="AW839" s="14"/>
      <c r="AX839" s="14"/>
    </row>
    <row r="840" spans="2:50" ht="18.75">
      <c r="B840" s="117"/>
      <c r="C840" s="80"/>
      <c r="D840" s="80"/>
      <c r="E840" s="80"/>
      <c r="F840" s="10"/>
      <c r="G840" s="11"/>
      <c r="H840" s="115"/>
      <c r="I840" s="11"/>
      <c r="AU840" s="14"/>
      <c r="AW840" s="14"/>
      <c r="AX840" s="14"/>
    </row>
    <row r="841" spans="2:50" ht="18.75">
      <c r="B841" s="117"/>
      <c r="C841" s="80"/>
      <c r="D841" s="80"/>
      <c r="E841" s="80"/>
      <c r="F841" s="10"/>
      <c r="G841" s="11"/>
      <c r="H841" s="115"/>
      <c r="I841" s="11"/>
      <c r="AU841" s="14"/>
      <c r="AW841" s="14"/>
      <c r="AX841" s="14"/>
    </row>
    <row r="842" spans="2:50" ht="18.75">
      <c r="B842" s="117"/>
      <c r="C842" s="80"/>
      <c r="D842" s="80"/>
      <c r="E842" s="80"/>
      <c r="F842" s="10"/>
      <c r="G842" s="11"/>
      <c r="H842" s="115"/>
      <c r="I842" s="11"/>
      <c r="AU842" s="14"/>
      <c r="AW842" s="14"/>
      <c r="AX842" s="14"/>
    </row>
    <row r="843" spans="2:50" ht="18.75">
      <c r="B843" s="117"/>
      <c r="C843" s="80"/>
      <c r="D843" s="80"/>
      <c r="E843" s="80"/>
      <c r="F843" s="10"/>
      <c r="G843" s="11"/>
      <c r="H843" s="115"/>
      <c r="I843" s="11"/>
      <c r="AU843" s="14"/>
      <c r="AW843" s="14"/>
      <c r="AX843" s="14"/>
    </row>
    <row r="844" spans="2:50" ht="18.75">
      <c r="B844" s="117"/>
      <c r="C844" s="80"/>
      <c r="D844" s="80"/>
      <c r="E844" s="80"/>
      <c r="F844" s="10"/>
      <c r="G844" s="11"/>
      <c r="H844" s="115"/>
      <c r="I844" s="11"/>
      <c r="AU844" s="14"/>
      <c r="AW844" s="14"/>
      <c r="AX844" s="14"/>
    </row>
    <row r="845" spans="2:50" ht="18.75">
      <c r="B845" s="117"/>
      <c r="C845" s="80"/>
      <c r="D845" s="80"/>
      <c r="E845" s="80"/>
      <c r="F845" s="10"/>
      <c r="G845" s="11"/>
      <c r="H845" s="115"/>
      <c r="I845" s="11"/>
      <c r="AU845" s="14"/>
      <c r="AW845" s="14"/>
      <c r="AX845" s="14"/>
    </row>
    <row r="846" spans="2:50" ht="18.75">
      <c r="B846" s="117"/>
      <c r="C846" s="80"/>
      <c r="D846" s="80"/>
      <c r="E846" s="80"/>
      <c r="F846" s="10"/>
      <c r="G846" s="11"/>
      <c r="H846" s="115"/>
      <c r="I846" s="11"/>
      <c r="AU846" s="14"/>
      <c r="AW846" s="14"/>
      <c r="AX846" s="14"/>
    </row>
    <row r="847" spans="2:50" ht="18.75">
      <c r="B847" s="117"/>
      <c r="C847" s="80"/>
      <c r="D847" s="80"/>
      <c r="E847" s="80"/>
      <c r="F847" s="10"/>
      <c r="G847" s="11"/>
      <c r="H847" s="115"/>
      <c r="I847" s="11"/>
      <c r="AU847" s="14"/>
      <c r="AW847" s="14"/>
      <c r="AX847" s="14"/>
    </row>
    <row r="848" spans="2:50" ht="18.75">
      <c r="B848" s="117"/>
      <c r="C848" s="80"/>
      <c r="D848" s="80"/>
      <c r="E848" s="80"/>
      <c r="F848" s="10"/>
      <c r="G848" s="11"/>
      <c r="H848" s="115"/>
      <c r="I848" s="11"/>
      <c r="AU848" s="14"/>
      <c r="AW848" s="14"/>
      <c r="AX848" s="14"/>
    </row>
    <row r="849" spans="2:50" ht="18.75">
      <c r="B849" s="117"/>
      <c r="C849" s="80"/>
      <c r="D849" s="80"/>
      <c r="E849" s="80"/>
      <c r="F849" s="10"/>
      <c r="G849" s="11"/>
      <c r="H849" s="115"/>
      <c r="I849" s="11"/>
      <c r="AU849" s="14"/>
      <c r="AW849" s="14"/>
      <c r="AX849" s="14"/>
    </row>
    <row r="850" spans="2:50" ht="18.75">
      <c r="B850" s="117"/>
      <c r="C850" s="80"/>
      <c r="D850" s="80"/>
      <c r="E850" s="80"/>
      <c r="F850" s="10"/>
      <c r="G850" s="11"/>
      <c r="H850" s="115"/>
      <c r="I850" s="11"/>
      <c r="AU850" s="14"/>
      <c r="AW850" s="14"/>
      <c r="AX850" s="14"/>
    </row>
    <row r="851" spans="2:50" ht="18.75">
      <c r="B851" s="117"/>
      <c r="C851" s="80"/>
      <c r="D851" s="80"/>
      <c r="E851" s="80"/>
      <c r="F851" s="10"/>
      <c r="G851" s="11"/>
      <c r="H851" s="115"/>
      <c r="I851" s="11"/>
      <c r="AU851" s="14"/>
      <c r="AW851" s="14"/>
      <c r="AX851" s="14"/>
    </row>
    <row r="852" spans="2:50" ht="18.75">
      <c r="B852" s="117"/>
      <c r="C852" s="80"/>
      <c r="D852" s="80"/>
      <c r="E852" s="80"/>
      <c r="F852" s="10"/>
      <c r="G852" s="11"/>
      <c r="H852" s="115"/>
      <c r="I852" s="11"/>
      <c r="AU852" s="14"/>
      <c r="AW852" s="14"/>
      <c r="AX852" s="14"/>
    </row>
    <row r="853" spans="2:50" ht="18.75">
      <c r="B853" s="117"/>
      <c r="C853" s="80"/>
      <c r="D853" s="80"/>
      <c r="E853" s="80"/>
      <c r="F853" s="10"/>
      <c r="G853" s="11"/>
      <c r="H853" s="115"/>
      <c r="I853" s="11"/>
      <c r="AU853" s="14"/>
      <c r="AW853" s="14"/>
      <c r="AX853" s="14"/>
    </row>
    <row r="854" spans="2:50" ht="18.75">
      <c r="B854" s="117"/>
      <c r="C854" s="80"/>
      <c r="D854" s="80"/>
      <c r="E854" s="80"/>
      <c r="F854" s="10"/>
      <c r="G854" s="11"/>
      <c r="H854" s="115"/>
      <c r="I854" s="11"/>
      <c r="AU854" s="14"/>
      <c r="AW854" s="14"/>
      <c r="AX854" s="14"/>
    </row>
    <row r="855" spans="2:50" ht="18.75">
      <c r="B855" s="117"/>
      <c r="C855" s="80"/>
      <c r="D855" s="80"/>
      <c r="E855" s="80"/>
      <c r="F855" s="10"/>
      <c r="G855" s="11"/>
      <c r="H855" s="115"/>
      <c r="I855" s="11"/>
      <c r="AU855" s="14"/>
      <c r="AW855" s="14"/>
      <c r="AX855" s="14"/>
    </row>
    <row r="856" spans="2:50" ht="18.75">
      <c r="B856" s="117"/>
      <c r="C856" s="80"/>
      <c r="D856" s="80"/>
      <c r="E856" s="80"/>
      <c r="F856" s="10"/>
      <c r="G856" s="11"/>
      <c r="H856" s="115"/>
      <c r="I856" s="11"/>
      <c r="AU856" s="14"/>
      <c r="AW856" s="14"/>
      <c r="AX856" s="14"/>
    </row>
    <row r="857" spans="2:50" ht="18.75">
      <c r="B857" s="117"/>
      <c r="C857" s="80"/>
      <c r="D857" s="80"/>
      <c r="E857" s="80"/>
      <c r="F857" s="10"/>
      <c r="G857" s="11"/>
      <c r="H857" s="115"/>
      <c r="I857" s="11"/>
      <c r="AU857" s="14"/>
      <c r="AW857" s="14"/>
      <c r="AX857" s="14"/>
    </row>
    <row r="858" spans="2:50" ht="18.75">
      <c r="B858" s="117"/>
      <c r="C858" s="80"/>
      <c r="D858" s="80"/>
      <c r="E858" s="80"/>
      <c r="F858" s="10"/>
      <c r="G858" s="11"/>
      <c r="H858" s="115"/>
      <c r="I858" s="11"/>
      <c r="AU858" s="14"/>
      <c r="AW858" s="14"/>
      <c r="AX858" s="14"/>
    </row>
    <row r="859" spans="2:50" ht="18.75">
      <c r="B859" s="117"/>
      <c r="C859" s="80"/>
      <c r="D859" s="80"/>
      <c r="E859" s="80"/>
      <c r="F859" s="10"/>
      <c r="G859" s="11"/>
      <c r="H859" s="115"/>
      <c r="I859" s="11"/>
      <c r="AU859" s="14"/>
      <c r="AW859" s="14"/>
      <c r="AX859" s="14"/>
    </row>
    <row r="860" spans="2:50" ht="18.75">
      <c r="B860" s="117"/>
      <c r="C860" s="80"/>
      <c r="D860" s="80"/>
      <c r="E860" s="80"/>
      <c r="F860" s="10"/>
      <c r="G860" s="11"/>
      <c r="H860" s="115"/>
      <c r="I860" s="11"/>
      <c r="AU860" s="14"/>
      <c r="AW860" s="14"/>
      <c r="AX860" s="14"/>
    </row>
    <row r="861" spans="2:50" ht="18.75">
      <c r="B861" s="117"/>
      <c r="C861" s="80"/>
      <c r="D861" s="80"/>
      <c r="E861" s="80"/>
      <c r="F861" s="10"/>
      <c r="G861" s="11"/>
      <c r="H861" s="115"/>
      <c r="I861" s="11"/>
      <c r="AU861" s="14"/>
      <c r="AW861" s="14"/>
      <c r="AX861" s="14"/>
    </row>
    <row r="862" spans="2:50" ht="18.75">
      <c r="B862" s="117"/>
      <c r="C862" s="80"/>
      <c r="D862" s="80"/>
      <c r="E862" s="80"/>
      <c r="F862" s="10"/>
      <c r="G862" s="11"/>
      <c r="H862" s="115"/>
      <c r="I862" s="11"/>
      <c r="AU862" s="14"/>
      <c r="AW862" s="14"/>
      <c r="AX862" s="14"/>
    </row>
    <row r="863" spans="2:50" ht="18.75">
      <c r="B863" s="117"/>
      <c r="C863" s="80"/>
      <c r="D863" s="80"/>
      <c r="E863" s="80"/>
      <c r="F863" s="10"/>
      <c r="G863" s="11"/>
      <c r="H863" s="115"/>
      <c r="I863" s="11"/>
      <c r="AU863" s="14"/>
      <c r="AW863" s="14"/>
      <c r="AX863" s="14"/>
    </row>
    <row r="864" spans="2:50" ht="18.75">
      <c r="B864" s="117"/>
      <c r="C864" s="80"/>
      <c r="D864" s="80"/>
      <c r="E864" s="80"/>
      <c r="F864" s="10"/>
      <c r="G864" s="11"/>
      <c r="H864" s="115"/>
      <c r="I864" s="11"/>
      <c r="AU864" s="14"/>
      <c r="AW864" s="14"/>
      <c r="AX864" s="14"/>
    </row>
    <row r="865" spans="2:50" ht="18.75">
      <c r="B865" s="117"/>
      <c r="C865" s="80"/>
      <c r="D865" s="80"/>
      <c r="E865" s="80"/>
      <c r="F865" s="10"/>
      <c r="G865" s="11"/>
      <c r="H865" s="115"/>
      <c r="I865" s="11"/>
      <c r="AU865" s="14"/>
      <c r="AW865" s="14"/>
      <c r="AX865" s="14"/>
    </row>
    <row r="866" spans="2:50" ht="18.75">
      <c r="B866" s="117"/>
      <c r="C866" s="80"/>
      <c r="D866" s="80"/>
      <c r="E866" s="80"/>
      <c r="F866" s="10"/>
      <c r="G866" s="11"/>
      <c r="H866" s="115"/>
      <c r="I866" s="11"/>
      <c r="AU866" s="14"/>
      <c r="AW866" s="14"/>
      <c r="AX866" s="14"/>
    </row>
    <row r="867" spans="2:50" ht="18.75">
      <c r="B867" s="117"/>
      <c r="C867" s="80"/>
      <c r="D867" s="80"/>
      <c r="E867" s="80"/>
      <c r="F867" s="10"/>
      <c r="G867" s="11"/>
      <c r="H867" s="115"/>
      <c r="I867" s="11"/>
      <c r="AU867" s="14"/>
      <c r="AW867" s="14"/>
      <c r="AX867" s="14"/>
    </row>
    <row r="868" spans="2:50" ht="18.75">
      <c r="B868" s="117"/>
      <c r="C868" s="80"/>
      <c r="D868" s="80"/>
      <c r="E868" s="80"/>
      <c r="F868" s="10"/>
      <c r="G868" s="11"/>
      <c r="H868" s="115"/>
      <c r="I868" s="11"/>
      <c r="AU868" s="14"/>
      <c r="AW868" s="14"/>
      <c r="AX868" s="14"/>
    </row>
    <row r="869" spans="2:50" ht="18.75">
      <c r="B869" s="117"/>
      <c r="C869" s="80"/>
      <c r="D869" s="80"/>
      <c r="E869" s="80"/>
      <c r="F869" s="10"/>
      <c r="G869" s="11"/>
      <c r="H869" s="115"/>
      <c r="I869" s="11"/>
      <c r="AU869" s="14"/>
      <c r="AW869" s="14"/>
      <c r="AX869" s="14"/>
    </row>
    <row r="870" spans="2:50" ht="18.75">
      <c r="B870" s="117"/>
      <c r="C870" s="80"/>
      <c r="D870" s="80"/>
      <c r="E870" s="80"/>
      <c r="F870" s="10"/>
      <c r="G870" s="11"/>
      <c r="H870" s="115"/>
      <c r="I870" s="11"/>
      <c r="AU870" s="14"/>
      <c r="AW870" s="14"/>
      <c r="AX870" s="14"/>
    </row>
    <row r="871" spans="2:50" ht="18.75">
      <c r="B871" s="117"/>
      <c r="C871" s="80"/>
      <c r="D871" s="80"/>
      <c r="E871" s="80"/>
      <c r="F871" s="10"/>
      <c r="G871" s="11"/>
      <c r="H871" s="115"/>
      <c r="I871" s="11"/>
      <c r="AU871" s="14"/>
      <c r="AW871" s="14"/>
      <c r="AX871" s="14"/>
    </row>
    <row r="872" spans="2:50" ht="18.75">
      <c r="B872" s="117"/>
      <c r="C872" s="80"/>
      <c r="D872" s="80"/>
      <c r="E872" s="80"/>
      <c r="F872" s="10"/>
      <c r="G872" s="11"/>
      <c r="H872" s="115"/>
      <c r="I872" s="11"/>
      <c r="AU872" s="14"/>
      <c r="AW872" s="14"/>
      <c r="AX872" s="14"/>
    </row>
    <row r="873" spans="2:50" ht="18.75">
      <c r="B873" s="117"/>
      <c r="C873" s="80"/>
      <c r="D873" s="80"/>
      <c r="E873" s="80"/>
      <c r="F873" s="10"/>
      <c r="G873" s="11"/>
      <c r="H873" s="115"/>
      <c r="I873" s="11"/>
      <c r="AU873" s="14"/>
      <c r="AW873" s="14"/>
      <c r="AX873" s="14"/>
    </row>
    <row r="874" spans="2:50" ht="18.75">
      <c r="B874" s="117"/>
      <c r="C874" s="80"/>
      <c r="D874" s="80"/>
      <c r="E874" s="80"/>
      <c r="F874" s="10"/>
      <c r="G874" s="11"/>
      <c r="H874" s="115"/>
      <c r="I874" s="11"/>
      <c r="AU874" s="14"/>
      <c r="AW874" s="14"/>
      <c r="AX874" s="14"/>
    </row>
    <row r="875" spans="2:50" ht="18.75">
      <c r="B875" s="117"/>
      <c r="C875" s="80"/>
      <c r="D875" s="80"/>
      <c r="E875" s="80"/>
      <c r="F875" s="10"/>
      <c r="G875" s="11"/>
      <c r="H875" s="115"/>
      <c r="I875" s="11"/>
      <c r="AU875" s="14"/>
      <c r="AW875" s="14"/>
      <c r="AX875" s="14"/>
    </row>
    <row r="876" spans="2:50" ht="18.75">
      <c r="B876" s="117"/>
      <c r="C876" s="80"/>
      <c r="D876" s="80"/>
      <c r="E876" s="80"/>
      <c r="F876" s="10"/>
      <c r="G876" s="11"/>
      <c r="H876" s="115"/>
      <c r="I876" s="11"/>
      <c r="AU876" s="14"/>
      <c r="AW876" s="14"/>
      <c r="AX876" s="14"/>
    </row>
    <row r="877" spans="2:50" ht="18.75">
      <c r="B877" s="117"/>
      <c r="C877" s="80"/>
      <c r="D877" s="80"/>
      <c r="E877" s="80"/>
      <c r="F877" s="10"/>
      <c r="G877" s="11"/>
      <c r="H877" s="115"/>
      <c r="I877" s="11"/>
      <c r="AU877" s="14"/>
      <c r="AW877" s="14"/>
      <c r="AX877" s="14"/>
    </row>
    <row r="878" spans="2:50" ht="18.75">
      <c r="B878" s="117"/>
      <c r="C878" s="80"/>
      <c r="D878" s="80"/>
      <c r="E878" s="80"/>
      <c r="F878" s="10"/>
      <c r="G878" s="11"/>
      <c r="H878" s="115"/>
      <c r="I878" s="11"/>
      <c r="AU878" s="14"/>
      <c r="AW878" s="14"/>
      <c r="AX878" s="14"/>
    </row>
    <row r="879" spans="2:50" ht="18.75">
      <c r="B879" s="117"/>
      <c r="C879" s="80"/>
      <c r="D879" s="80"/>
      <c r="E879" s="80"/>
      <c r="F879" s="10"/>
      <c r="G879" s="11"/>
      <c r="H879" s="115"/>
      <c r="I879" s="11"/>
      <c r="AU879" s="14"/>
      <c r="AW879" s="14"/>
      <c r="AX879" s="14"/>
    </row>
    <row r="880" spans="2:50" ht="18.75">
      <c r="B880" s="117"/>
      <c r="C880" s="80"/>
      <c r="D880" s="80"/>
      <c r="E880" s="80"/>
      <c r="F880" s="10"/>
      <c r="G880" s="11"/>
      <c r="H880" s="115"/>
      <c r="I880" s="11"/>
      <c r="AU880" s="14"/>
      <c r="AW880" s="14"/>
      <c r="AX880" s="14"/>
    </row>
    <row r="881" spans="2:50" ht="18.75">
      <c r="B881" s="117"/>
      <c r="C881" s="80"/>
      <c r="D881" s="80"/>
      <c r="E881" s="80"/>
      <c r="F881" s="10"/>
      <c r="G881" s="11"/>
      <c r="H881" s="115"/>
      <c r="I881" s="11"/>
      <c r="AU881" s="14"/>
      <c r="AW881" s="14"/>
      <c r="AX881" s="14"/>
    </row>
    <row r="882" spans="2:50" ht="18.75">
      <c r="B882" s="117"/>
      <c r="C882" s="80"/>
      <c r="D882" s="80"/>
      <c r="E882" s="80"/>
      <c r="F882" s="10"/>
      <c r="G882" s="11"/>
      <c r="H882" s="115"/>
      <c r="I882" s="11"/>
      <c r="AU882" s="14"/>
      <c r="AW882" s="14"/>
      <c r="AX882" s="14"/>
    </row>
    <row r="883" spans="2:50" ht="18.75">
      <c r="B883" s="117"/>
      <c r="C883" s="80"/>
      <c r="D883" s="80"/>
      <c r="E883" s="80"/>
      <c r="F883" s="10"/>
      <c r="G883" s="11"/>
      <c r="H883" s="115"/>
      <c r="I883" s="11"/>
      <c r="AU883" s="14"/>
      <c r="AW883" s="14"/>
      <c r="AX883" s="14"/>
    </row>
    <row r="884" spans="2:50" ht="18.75">
      <c r="B884" s="117"/>
      <c r="C884" s="80"/>
      <c r="D884" s="80"/>
      <c r="E884" s="80"/>
      <c r="F884" s="10"/>
      <c r="G884" s="11"/>
      <c r="H884" s="115"/>
      <c r="I884" s="11"/>
      <c r="AU884" s="14"/>
      <c r="AW884" s="14"/>
      <c r="AX884" s="14"/>
    </row>
    <row r="885" spans="2:50" ht="18.75">
      <c r="B885" s="117"/>
      <c r="C885" s="80"/>
      <c r="D885" s="80"/>
      <c r="E885" s="80"/>
      <c r="F885" s="10"/>
      <c r="G885" s="11"/>
      <c r="H885" s="115"/>
      <c r="I885" s="11"/>
      <c r="AU885" s="14"/>
      <c r="AW885" s="14"/>
      <c r="AX885" s="14"/>
    </row>
    <row r="886" spans="2:50" ht="18.75">
      <c r="B886" s="117"/>
      <c r="C886" s="80"/>
      <c r="D886" s="80"/>
      <c r="E886" s="80"/>
      <c r="F886" s="10"/>
      <c r="G886" s="11"/>
      <c r="H886" s="115"/>
      <c r="I886" s="11"/>
      <c r="AU886" s="14"/>
      <c r="AW886" s="14"/>
      <c r="AX886" s="14"/>
    </row>
    <row r="887" spans="2:50" ht="18.75">
      <c r="B887" s="117"/>
      <c r="C887" s="80"/>
      <c r="D887" s="80"/>
      <c r="E887" s="80"/>
      <c r="F887" s="10"/>
      <c r="G887" s="11"/>
      <c r="H887" s="115"/>
      <c r="I887" s="11"/>
      <c r="AU887" s="14"/>
      <c r="AW887" s="14"/>
      <c r="AX887" s="14"/>
    </row>
    <row r="888" spans="2:50" ht="18.75">
      <c r="B888" s="117"/>
      <c r="C888" s="80"/>
      <c r="D888" s="80"/>
      <c r="E888" s="80"/>
      <c r="F888" s="10"/>
      <c r="G888" s="11"/>
      <c r="H888" s="115"/>
      <c r="I888" s="11"/>
      <c r="AU888" s="14"/>
      <c r="AW888" s="14"/>
      <c r="AX888" s="14"/>
    </row>
    <row r="889" spans="2:50" ht="18.75">
      <c r="B889" s="117"/>
      <c r="C889" s="80"/>
      <c r="D889" s="80"/>
      <c r="E889" s="80"/>
      <c r="F889" s="10"/>
      <c r="G889" s="11"/>
      <c r="H889" s="115"/>
      <c r="I889" s="11"/>
      <c r="AU889" s="14"/>
      <c r="AW889" s="14"/>
      <c r="AX889" s="14"/>
    </row>
    <row r="890" spans="2:50" ht="18.75">
      <c r="B890" s="117"/>
      <c r="C890" s="80"/>
      <c r="D890" s="80"/>
      <c r="E890" s="80"/>
      <c r="F890" s="10"/>
      <c r="G890" s="11"/>
      <c r="H890" s="115"/>
      <c r="I890" s="11"/>
      <c r="AU890" s="14"/>
      <c r="AW890" s="14"/>
      <c r="AX890" s="14"/>
    </row>
    <row r="891" spans="2:50" ht="18.75">
      <c r="B891" s="117"/>
      <c r="C891" s="80"/>
      <c r="D891" s="80"/>
      <c r="E891" s="80"/>
      <c r="F891" s="10"/>
      <c r="G891" s="11"/>
      <c r="H891" s="115"/>
      <c r="I891" s="11"/>
      <c r="AU891" s="14"/>
      <c r="AW891" s="14"/>
      <c r="AX891" s="14"/>
    </row>
    <row r="892" spans="2:50" ht="18.75">
      <c r="B892" s="117"/>
      <c r="C892" s="80"/>
      <c r="D892" s="80"/>
      <c r="E892" s="80"/>
      <c r="F892" s="10"/>
      <c r="G892" s="11"/>
      <c r="H892" s="115"/>
      <c r="I892" s="11"/>
      <c r="AU892" s="14"/>
      <c r="AW892" s="14"/>
      <c r="AX892" s="14"/>
    </row>
    <row r="893" spans="2:50" ht="18.75">
      <c r="B893" s="117"/>
      <c r="C893" s="80"/>
      <c r="D893" s="80"/>
      <c r="E893" s="80"/>
      <c r="F893" s="10"/>
      <c r="G893" s="11"/>
      <c r="H893" s="115"/>
      <c r="I893" s="11"/>
      <c r="AU893" s="14"/>
      <c r="AW893" s="14"/>
      <c r="AX893" s="14"/>
    </row>
    <row r="894" spans="2:50" ht="18.75">
      <c r="B894" s="117"/>
      <c r="C894" s="80"/>
      <c r="D894" s="80"/>
      <c r="E894" s="80"/>
      <c r="F894" s="10"/>
      <c r="G894" s="11"/>
      <c r="H894" s="115"/>
      <c r="I894" s="11"/>
      <c r="AU894" s="14"/>
      <c r="AW894" s="14"/>
      <c r="AX894" s="14"/>
    </row>
    <row r="895" spans="2:50" ht="18.75">
      <c r="B895" s="117"/>
      <c r="C895" s="80"/>
      <c r="D895" s="80"/>
      <c r="E895" s="80"/>
      <c r="F895" s="10"/>
      <c r="G895" s="11"/>
      <c r="H895" s="115"/>
      <c r="I895" s="11"/>
      <c r="AU895" s="14"/>
      <c r="AW895" s="14"/>
      <c r="AX895" s="14"/>
    </row>
    <row r="896" spans="2:50" ht="18.75">
      <c r="B896" s="117"/>
      <c r="C896" s="80"/>
      <c r="D896" s="80"/>
      <c r="E896" s="80"/>
      <c r="F896" s="10"/>
      <c r="G896" s="11"/>
      <c r="H896" s="115"/>
      <c r="I896" s="11"/>
      <c r="AU896" s="14"/>
      <c r="AW896" s="14"/>
      <c r="AX896" s="14"/>
    </row>
    <row r="897" spans="2:50" ht="18.75">
      <c r="B897" s="117"/>
      <c r="C897" s="80"/>
      <c r="D897" s="80"/>
      <c r="E897" s="80"/>
      <c r="F897" s="10"/>
      <c r="G897" s="11"/>
      <c r="H897" s="115"/>
      <c r="I897" s="11"/>
      <c r="AU897" s="14"/>
      <c r="AW897" s="14"/>
      <c r="AX897" s="14"/>
    </row>
    <row r="898" spans="2:50" ht="18.75">
      <c r="B898" s="117"/>
      <c r="C898" s="80"/>
      <c r="D898" s="80"/>
      <c r="E898" s="80"/>
      <c r="F898" s="10"/>
      <c r="G898" s="11"/>
      <c r="H898" s="115"/>
      <c r="I898" s="11"/>
      <c r="AU898" s="14"/>
      <c r="AW898" s="14"/>
      <c r="AX898" s="14"/>
    </row>
    <row r="899" spans="2:50" ht="18.75">
      <c r="B899" s="117"/>
      <c r="C899" s="80"/>
      <c r="D899" s="80"/>
      <c r="E899" s="80"/>
      <c r="F899" s="10"/>
      <c r="G899" s="11"/>
      <c r="H899" s="115"/>
      <c r="I899" s="11"/>
      <c r="AU899" s="14"/>
      <c r="AW899" s="14"/>
      <c r="AX899" s="14"/>
    </row>
    <row r="900" spans="2:50" ht="18.75">
      <c r="B900" s="117"/>
      <c r="C900" s="80"/>
      <c r="D900" s="80"/>
      <c r="E900" s="80"/>
      <c r="F900" s="10"/>
      <c r="G900" s="11"/>
      <c r="H900" s="115"/>
      <c r="I900" s="11"/>
      <c r="AU900" s="14"/>
      <c r="AW900" s="14"/>
      <c r="AX900" s="14"/>
    </row>
    <row r="901" spans="2:50" ht="18.75">
      <c r="B901" s="117"/>
      <c r="C901" s="80"/>
      <c r="D901" s="80"/>
      <c r="E901" s="80"/>
      <c r="F901" s="10"/>
      <c r="G901" s="11"/>
      <c r="H901" s="115"/>
      <c r="I901" s="11"/>
      <c r="AU901" s="14"/>
      <c r="AW901" s="14"/>
      <c r="AX901" s="14"/>
    </row>
    <row r="902" spans="2:50" ht="18.75">
      <c r="B902" s="117"/>
      <c r="C902" s="80"/>
      <c r="D902" s="80"/>
      <c r="E902" s="80"/>
      <c r="F902" s="10"/>
      <c r="G902" s="11"/>
      <c r="H902" s="115"/>
      <c r="I902" s="11"/>
      <c r="AU902" s="14"/>
      <c r="AW902" s="14"/>
      <c r="AX902" s="14"/>
    </row>
    <row r="903" spans="2:50" ht="18.75">
      <c r="B903" s="117"/>
      <c r="C903" s="80"/>
      <c r="D903" s="80"/>
      <c r="E903" s="80"/>
      <c r="F903" s="10"/>
      <c r="G903" s="11"/>
      <c r="H903" s="115"/>
      <c r="I903" s="11"/>
      <c r="AU903" s="14"/>
      <c r="AW903" s="14"/>
      <c r="AX903" s="14"/>
    </row>
    <row r="904" spans="2:50" ht="18.75">
      <c r="B904" s="117"/>
      <c r="C904" s="80"/>
      <c r="D904" s="80"/>
      <c r="E904" s="80"/>
      <c r="F904" s="10"/>
      <c r="G904" s="11"/>
      <c r="H904" s="115"/>
      <c r="I904" s="11"/>
      <c r="AU904" s="14"/>
      <c r="AW904" s="14"/>
      <c r="AX904" s="14"/>
    </row>
    <row r="905" spans="2:50" ht="18.75">
      <c r="B905" s="117"/>
      <c r="C905" s="80"/>
      <c r="D905" s="80"/>
      <c r="E905" s="80"/>
      <c r="F905" s="10"/>
      <c r="G905" s="11"/>
      <c r="H905" s="115"/>
      <c r="I905" s="11"/>
      <c r="AU905" s="14"/>
      <c r="AW905" s="14"/>
      <c r="AX905" s="14"/>
    </row>
    <row r="906" spans="2:50" ht="18.75">
      <c r="B906" s="117"/>
      <c r="C906" s="80"/>
      <c r="D906" s="80"/>
      <c r="E906" s="80"/>
      <c r="F906" s="10"/>
      <c r="G906" s="11"/>
      <c r="H906" s="115"/>
      <c r="I906" s="11"/>
      <c r="AU906" s="14"/>
      <c r="AW906" s="14"/>
      <c r="AX906" s="14"/>
    </row>
    <row r="907" spans="2:50" ht="18.75">
      <c r="B907" s="117"/>
      <c r="C907" s="80"/>
      <c r="D907" s="80"/>
      <c r="E907" s="80"/>
      <c r="F907" s="10"/>
      <c r="G907" s="11"/>
      <c r="H907" s="115"/>
      <c r="I907" s="11"/>
      <c r="AU907" s="14"/>
      <c r="AW907" s="14"/>
      <c r="AX907" s="14"/>
    </row>
    <row r="908" spans="2:50" ht="18.75">
      <c r="B908" s="117"/>
      <c r="C908" s="80"/>
      <c r="D908" s="80"/>
      <c r="E908" s="80"/>
      <c r="F908" s="10"/>
      <c r="G908" s="11"/>
      <c r="H908" s="115"/>
      <c r="I908" s="11"/>
      <c r="AU908" s="14"/>
      <c r="AW908" s="14"/>
      <c r="AX908" s="14"/>
    </row>
    <row r="909" spans="2:50" ht="18.75">
      <c r="B909" s="117"/>
      <c r="C909" s="80"/>
      <c r="D909" s="80"/>
      <c r="E909" s="80"/>
      <c r="F909" s="10"/>
      <c r="G909" s="11"/>
      <c r="H909" s="115"/>
      <c r="I909" s="11"/>
      <c r="AU909" s="14"/>
      <c r="AW909" s="14"/>
      <c r="AX909" s="14"/>
    </row>
    <row r="910" spans="2:50" ht="18.75">
      <c r="B910" s="117"/>
      <c r="C910" s="80"/>
      <c r="D910" s="80"/>
      <c r="E910" s="80"/>
      <c r="F910" s="10"/>
      <c r="G910" s="11"/>
      <c r="H910" s="115"/>
      <c r="I910" s="11"/>
      <c r="AU910" s="14"/>
      <c r="AW910" s="14"/>
      <c r="AX910" s="14"/>
    </row>
    <row r="911" spans="2:50" ht="18.75">
      <c r="B911" s="117"/>
      <c r="C911" s="80"/>
      <c r="D911" s="80"/>
      <c r="E911" s="80"/>
      <c r="F911" s="10"/>
      <c r="G911" s="11"/>
      <c r="H911" s="115"/>
      <c r="I911" s="11"/>
      <c r="AU911" s="14"/>
      <c r="AW911" s="14"/>
      <c r="AX911" s="14"/>
    </row>
    <row r="912" spans="2:50" ht="18.75">
      <c r="B912" s="117"/>
      <c r="C912" s="80"/>
      <c r="D912" s="80"/>
      <c r="E912" s="80"/>
      <c r="F912" s="10"/>
      <c r="G912" s="11"/>
      <c r="H912" s="115"/>
      <c r="I912" s="11"/>
      <c r="AU912" s="14"/>
      <c r="AW912" s="14"/>
      <c r="AX912" s="14"/>
    </row>
    <row r="913" spans="2:50" ht="18.75">
      <c r="B913" s="117"/>
      <c r="C913" s="80"/>
      <c r="D913" s="80"/>
      <c r="E913" s="80"/>
      <c r="F913" s="10"/>
      <c r="G913" s="11"/>
      <c r="H913" s="115"/>
      <c r="I913" s="11"/>
      <c r="AU913" s="14"/>
      <c r="AW913" s="14"/>
      <c r="AX913" s="14"/>
    </row>
    <row r="914" spans="2:50" ht="18.75">
      <c r="B914" s="117"/>
      <c r="C914" s="80"/>
      <c r="D914" s="80"/>
      <c r="E914" s="80"/>
      <c r="F914" s="10"/>
      <c r="G914" s="11"/>
      <c r="H914" s="115"/>
      <c r="I914" s="11"/>
      <c r="AU914" s="14"/>
      <c r="AW914" s="14"/>
      <c r="AX914" s="14"/>
    </row>
    <row r="915" spans="2:50" ht="18.75">
      <c r="B915" s="117"/>
      <c r="C915" s="80"/>
      <c r="D915" s="80"/>
      <c r="E915" s="80"/>
      <c r="F915" s="10"/>
      <c r="G915" s="11"/>
      <c r="H915" s="115"/>
      <c r="I915" s="11"/>
      <c r="AU915" s="14"/>
      <c r="AW915" s="14"/>
      <c r="AX915" s="14"/>
    </row>
    <row r="916" spans="2:50" ht="18.75">
      <c r="B916" s="117"/>
      <c r="C916" s="80"/>
      <c r="D916" s="80"/>
      <c r="E916" s="80"/>
      <c r="F916" s="10"/>
      <c r="G916" s="11"/>
      <c r="H916" s="115"/>
      <c r="I916" s="11"/>
      <c r="AU916" s="14"/>
      <c r="AW916" s="14"/>
      <c r="AX916" s="14"/>
    </row>
    <row r="917" spans="2:50" ht="18.75">
      <c r="B917" s="117"/>
      <c r="C917" s="80"/>
      <c r="D917" s="80"/>
      <c r="E917" s="80"/>
      <c r="F917" s="10"/>
      <c r="G917" s="11"/>
      <c r="H917" s="115"/>
      <c r="I917" s="11"/>
      <c r="AU917" s="14"/>
      <c r="AW917" s="14"/>
      <c r="AX917" s="14"/>
    </row>
    <row r="918" spans="2:50" ht="18.75">
      <c r="B918" s="117"/>
      <c r="C918" s="80"/>
      <c r="D918" s="80"/>
      <c r="E918" s="80"/>
      <c r="F918" s="10"/>
      <c r="G918" s="11"/>
      <c r="H918" s="115"/>
      <c r="I918" s="11"/>
      <c r="AU918" s="14"/>
      <c r="AW918" s="14"/>
      <c r="AX918" s="14"/>
    </row>
    <row r="919" spans="2:50" ht="18.75">
      <c r="B919" s="117"/>
      <c r="C919" s="80"/>
      <c r="D919" s="80"/>
      <c r="E919" s="80"/>
      <c r="F919" s="10"/>
      <c r="G919" s="11"/>
      <c r="H919" s="115"/>
      <c r="I919" s="11"/>
      <c r="AU919" s="14"/>
      <c r="AW919" s="14"/>
      <c r="AX919" s="14"/>
    </row>
    <row r="920" spans="2:50" ht="18.75">
      <c r="B920" s="117"/>
      <c r="C920" s="80"/>
      <c r="D920" s="80"/>
      <c r="E920" s="80"/>
      <c r="F920" s="10"/>
      <c r="G920" s="11"/>
      <c r="H920" s="115"/>
      <c r="I920" s="11"/>
      <c r="AU920" s="14"/>
      <c r="AW920" s="14"/>
      <c r="AX920" s="14"/>
    </row>
    <row r="921" spans="2:50" ht="18.75">
      <c r="B921" s="117"/>
      <c r="C921" s="80"/>
      <c r="D921" s="80"/>
      <c r="E921" s="80"/>
      <c r="F921" s="10"/>
      <c r="G921" s="11"/>
      <c r="H921" s="115"/>
      <c r="I921" s="11"/>
      <c r="AU921" s="14"/>
      <c r="AW921" s="14"/>
      <c r="AX921" s="14"/>
    </row>
    <row r="922" spans="2:50" ht="18.75">
      <c r="B922" s="117"/>
      <c r="C922" s="80"/>
      <c r="D922" s="80"/>
      <c r="E922" s="80"/>
      <c r="F922" s="10"/>
      <c r="G922" s="11"/>
      <c r="H922" s="115"/>
      <c r="I922" s="11"/>
      <c r="AU922" s="14"/>
      <c r="AW922" s="14"/>
      <c r="AX922" s="14"/>
    </row>
    <row r="923" spans="2:50" ht="18.75">
      <c r="B923" s="117"/>
      <c r="C923" s="80"/>
      <c r="D923" s="80"/>
      <c r="E923" s="80"/>
      <c r="F923" s="10"/>
      <c r="G923" s="11"/>
      <c r="H923" s="115"/>
      <c r="I923" s="11"/>
      <c r="AU923" s="14"/>
      <c r="AW923" s="14"/>
      <c r="AX923" s="14"/>
    </row>
    <row r="924" spans="2:50" ht="18.75">
      <c r="B924" s="117"/>
      <c r="C924" s="80"/>
      <c r="D924" s="80"/>
      <c r="E924" s="80"/>
      <c r="F924" s="10"/>
      <c r="G924" s="11"/>
      <c r="H924" s="115"/>
      <c r="I924" s="11"/>
      <c r="AU924" s="14"/>
      <c r="AW924" s="14"/>
      <c r="AX924" s="14"/>
    </row>
    <row r="925" spans="2:50" ht="18.75">
      <c r="B925" s="117"/>
      <c r="C925" s="80"/>
      <c r="D925" s="80"/>
      <c r="E925" s="80"/>
      <c r="F925" s="10"/>
      <c r="G925" s="11"/>
      <c r="H925" s="115"/>
      <c r="I925" s="11"/>
      <c r="AU925" s="14"/>
      <c r="AW925" s="14"/>
      <c r="AX925" s="14"/>
    </row>
    <row r="926" spans="2:50" ht="18.75">
      <c r="B926" s="117"/>
      <c r="C926" s="80"/>
      <c r="D926" s="80"/>
      <c r="E926" s="80"/>
      <c r="F926" s="10"/>
      <c r="G926" s="11"/>
      <c r="H926" s="115"/>
      <c r="I926" s="11"/>
      <c r="AU926" s="14"/>
      <c r="AW926" s="14"/>
      <c r="AX926" s="14"/>
    </row>
    <row r="927" spans="2:50" ht="18.75">
      <c r="B927" s="117"/>
      <c r="C927" s="80"/>
      <c r="D927" s="80"/>
      <c r="E927" s="80"/>
      <c r="F927" s="10"/>
      <c r="G927" s="11"/>
      <c r="H927" s="115"/>
      <c r="I927" s="11"/>
      <c r="AU927" s="14"/>
      <c r="AW927" s="14"/>
      <c r="AX927" s="14"/>
    </row>
    <row r="928" spans="2:50" ht="18.75">
      <c r="B928" s="117"/>
      <c r="C928" s="80"/>
      <c r="D928" s="80"/>
      <c r="E928" s="80"/>
      <c r="F928" s="10"/>
      <c r="G928" s="11"/>
      <c r="H928" s="115"/>
      <c r="I928" s="11"/>
      <c r="AU928" s="14"/>
      <c r="AW928" s="14"/>
      <c r="AX928" s="14"/>
    </row>
    <row r="929" spans="2:50" ht="18.75">
      <c r="B929" s="117"/>
      <c r="C929" s="80"/>
      <c r="D929" s="80"/>
      <c r="E929" s="80"/>
      <c r="F929" s="10"/>
      <c r="G929" s="11"/>
      <c r="H929" s="115"/>
      <c r="I929" s="11"/>
      <c r="AU929" s="14"/>
      <c r="AW929" s="14"/>
      <c r="AX929" s="14"/>
    </row>
    <row r="930" spans="2:50" ht="18.75">
      <c r="B930" s="117"/>
      <c r="C930" s="80"/>
      <c r="D930" s="80"/>
      <c r="E930" s="80"/>
      <c r="F930" s="10"/>
      <c r="G930" s="11"/>
      <c r="H930" s="115"/>
      <c r="I930" s="11"/>
      <c r="AU930" s="14"/>
      <c r="AW930" s="14"/>
      <c r="AX930" s="14"/>
    </row>
    <row r="931" spans="2:50" ht="18.75">
      <c r="B931" s="117"/>
      <c r="C931" s="80"/>
      <c r="D931" s="80"/>
      <c r="E931" s="80"/>
      <c r="F931" s="10"/>
      <c r="G931" s="11"/>
      <c r="H931" s="115"/>
      <c r="I931" s="11"/>
      <c r="AU931" s="14"/>
      <c r="AW931" s="14"/>
      <c r="AX931" s="14"/>
    </row>
    <row r="932" spans="2:50" ht="18.75">
      <c r="B932" s="117"/>
      <c r="C932" s="80"/>
      <c r="D932" s="80"/>
      <c r="E932" s="80"/>
      <c r="F932" s="10"/>
      <c r="G932" s="11"/>
      <c r="H932" s="115"/>
      <c r="I932" s="11"/>
      <c r="AU932" s="14"/>
      <c r="AW932" s="14"/>
      <c r="AX932" s="14"/>
    </row>
    <row r="933" spans="2:50" ht="18.75">
      <c r="B933" s="117"/>
      <c r="C933" s="80"/>
      <c r="D933" s="80"/>
      <c r="E933" s="80"/>
      <c r="F933" s="10"/>
      <c r="G933" s="11"/>
      <c r="H933" s="115"/>
      <c r="I933" s="11"/>
      <c r="AU933" s="14"/>
      <c r="AW933" s="14"/>
      <c r="AX933" s="14"/>
    </row>
    <row r="934" spans="2:50" ht="18.75">
      <c r="B934" s="117"/>
      <c r="C934" s="80"/>
      <c r="D934" s="80"/>
      <c r="E934" s="80"/>
      <c r="F934" s="10"/>
      <c r="G934" s="11"/>
      <c r="H934" s="115"/>
      <c r="I934" s="11"/>
      <c r="AU934" s="14"/>
      <c r="AW934" s="14"/>
      <c r="AX934" s="14"/>
    </row>
    <row r="935" spans="2:50" ht="18.75">
      <c r="B935" s="117"/>
      <c r="C935" s="80"/>
      <c r="D935" s="80"/>
      <c r="E935" s="80"/>
      <c r="F935" s="10"/>
      <c r="G935" s="11"/>
      <c r="H935" s="115"/>
      <c r="I935" s="11"/>
      <c r="AU935" s="14"/>
      <c r="AW935" s="14"/>
      <c r="AX935" s="14"/>
    </row>
    <row r="936" spans="2:50" ht="18.75">
      <c r="B936" s="117"/>
      <c r="C936" s="80"/>
      <c r="D936" s="80"/>
      <c r="E936" s="80"/>
      <c r="F936" s="10"/>
      <c r="G936" s="11"/>
      <c r="H936" s="115"/>
      <c r="I936" s="11"/>
      <c r="AU936" s="14"/>
      <c r="AW936" s="14"/>
      <c r="AX936" s="14"/>
    </row>
    <row r="937" spans="2:50" ht="18.75">
      <c r="B937" s="117"/>
      <c r="C937" s="80"/>
      <c r="D937" s="80"/>
      <c r="E937" s="80"/>
      <c r="F937" s="10"/>
      <c r="G937" s="11"/>
      <c r="H937" s="115"/>
      <c r="I937" s="11"/>
      <c r="AU937" s="14"/>
      <c r="AW937" s="14"/>
      <c r="AX937" s="14"/>
    </row>
    <row r="938" spans="2:50" ht="18.75">
      <c r="B938" s="117"/>
      <c r="C938" s="80"/>
      <c r="D938" s="80"/>
      <c r="E938" s="80"/>
      <c r="F938" s="10"/>
      <c r="G938" s="11"/>
      <c r="H938" s="115"/>
      <c r="I938" s="11"/>
      <c r="AU938" s="14"/>
      <c r="AW938" s="14"/>
      <c r="AX938" s="14"/>
    </row>
    <row r="939" spans="2:50" ht="18.75">
      <c r="B939" s="117"/>
      <c r="C939" s="80"/>
      <c r="D939" s="80"/>
      <c r="E939" s="80"/>
      <c r="F939" s="10"/>
      <c r="G939" s="11"/>
      <c r="H939" s="115"/>
      <c r="I939" s="11"/>
      <c r="AU939" s="14"/>
      <c r="AW939" s="14"/>
      <c r="AX939" s="14"/>
    </row>
    <row r="940" spans="2:50" ht="18.75">
      <c r="B940" s="117"/>
      <c r="C940" s="80"/>
      <c r="D940" s="80"/>
      <c r="E940" s="80"/>
      <c r="F940" s="10"/>
      <c r="G940" s="11"/>
      <c r="H940" s="115"/>
      <c r="I940" s="11"/>
      <c r="AU940" s="14"/>
      <c r="AW940" s="14"/>
      <c r="AX940" s="14"/>
    </row>
    <row r="941" spans="2:50" ht="18.75">
      <c r="B941" s="117"/>
      <c r="C941" s="80"/>
      <c r="D941" s="80"/>
      <c r="E941" s="80"/>
      <c r="F941" s="10"/>
      <c r="G941" s="11"/>
      <c r="H941" s="115"/>
      <c r="I941" s="11"/>
      <c r="AU941" s="14"/>
      <c r="AW941" s="14"/>
      <c r="AX941" s="14"/>
    </row>
    <row r="942" spans="2:50" ht="18.75">
      <c r="B942" s="117"/>
      <c r="C942" s="80"/>
      <c r="D942" s="80"/>
      <c r="E942" s="80"/>
      <c r="F942" s="10"/>
      <c r="G942" s="11"/>
      <c r="H942" s="115"/>
      <c r="I942" s="11"/>
      <c r="AU942" s="14"/>
      <c r="AW942" s="14"/>
      <c r="AX942" s="14"/>
    </row>
    <row r="943" spans="2:50" ht="18.75">
      <c r="B943" s="117"/>
      <c r="C943" s="80"/>
      <c r="D943" s="80"/>
      <c r="E943" s="80"/>
      <c r="F943" s="10"/>
      <c r="G943" s="11"/>
      <c r="H943" s="115"/>
      <c r="I943" s="11"/>
      <c r="AU943" s="14"/>
      <c r="AW943" s="14"/>
      <c r="AX943" s="14"/>
    </row>
    <row r="944" spans="2:50" ht="18.75">
      <c r="B944" s="117"/>
      <c r="C944" s="80"/>
      <c r="D944" s="80"/>
      <c r="E944" s="80"/>
      <c r="F944" s="10"/>
      <c r="G944" s="11"/>
      <c r="H944" s="115"/>
      <c r="I944" s="11"/>
      <c r="AU944" s="14"/>
      <c r="AW944" s="14"/>
      <c r="AX944" s="14"/>
    </row>
    <row r="945" spans="2:50" ht="18.75">
      <c r="B945" s="117"/>
      <c r="C945" s="80"/>
      <c r="D945" s="80"/>
      <c r="E945" s="80"/>
      <c r="F945" s="10"/>
      <c r="G945" s="11"/>
      <c r="H945" s="115"/>
      <c r="I945" s="11"/>
      <c r="AU945" s="14"/>
      <c r="AW945" s="14"/>
      <c r="AX945" s="14"/>
    </row>
    <row r="946" spans="2:50" ht="18.75">
      <c r="B946" s="117"/>
      <c r="C946" s="80"/>
      <c r="D946" s="80"/>
      <c r="E946" s="80"/>
      <c r="F946" s="10"/>
      <c r="G946" s="11"/>
      <c r="H946" s="115"/>
      <c r="I946" s="11"/>
      <c r="AU946" s="14"/>
      <c r="AW946" s="14"/>
      <c r="AX946" s="14"/>
    </row>
    <row r="947" spans="2:50" ht="18.75">
      <c r="B947" s="117"/>
      <c r="C947" s="80"/>
      <c r="D947" s="80"/>
      <c r="E947" s="80"/>
      <c r="F947" s="10"/>
      <c r="G947" s="11"/>
      <c r="H947" s="115"/>
      <c r="I947" s="11"/>
      <c r="AU947" s="14"/>
      <c r="AW947" s="14"/>
      <c r="AX947" s="14"/>
    </row>
    <row r="948" spans="2:50" ht="18.75">
      <c r="B948" s="117"/>
      <c r="C948" s="80"/>
      <c r="D948" s="80"/>
      <c r="E948" s="80"/>
      <c r="F948" s="10"/>
      <c r="G948" s="11"/>
      <c r="H948" s="115"/>
      <c r="I948" s="11"/>
      <c r="AU948" s="14"/>
      <c r="AW948" s="14"/>
      <c r="AX948" s="14"/>
    </row>
    <row r="949" spans="2:50" ht="18.75">
      <c r="B949" s="117"/>
      <c r="C949" s="80"/>
      <c r="D949" s="80"/>
      <c r="E949" s="80"/>
      <c r="F949" s="10"/>
      <c r="G949" s="11"/>
      <c r="H949" s="115"/>
      <c r="I949" s="11"/>
      <c r="AU949" s="14"/>
      <c r="AW949" s="14"/>
      <c r="AX949" s="14"/>
    </row>
    <row r="950" spans="2:50" ht="18.75">
      <c r="B950" s="117"/>
      <c r="C950" s="80"/>
      <c r="D950" s="80"/>
      <c r="E950" s="80"/>
      <c r="F950" s="10"/>
      <c r="G950" s="11"/>
      <c r="H950" s="115"/>
      <c r="I950" s="11"/>
      <c r="AU950" s="14"/>
      <c r="AW950" s="14"/>
      <c r="AX950" s="14"/>
    </row>
    <row r="951" spans="2:50" ht="18.75">
      <c r="B951" s="117"/>
      <c r="C951" s="80"/>
      <c r="D951" s="80"/>
      <c r="E951" s="80"/>
      <c r="F951" s="10"/>
      <c r="G951" s="11"/>
      <c r="H951" s="115"/>
      <c r="I951" s="11"/>
      <c r="AU951" s="14"/>
      <c r="AW951" s="14"/>
      <c r="AX951" s="14"/>
    </row>
    <row r="952" spans="2:50" ht="18.75">
      <c r="B952" s="117"/>
      <c r="C952" s="80"/>
      <c r="D952" s="80"/>
      <c r="E952" s="80"/>
      <c r="F952" s="10"/>
      <c r="G952" s="11"/>
      <c r="H952" s="115"/>
      <c r="I952" s="11"/>
      <c r="AU952" s="14"/>
      <c r="AW952" s="14"/>
      <c r="AX952" s="14"/>
    </row>
    <row r="953" spans="2:50" ht="18.75">
      <c r="B953" s="117"/>
      <c r="C953" s="80"/>
      <c r="D953" s="80"/>
      <c r="E953" s="80"/>
      <c r="F953" s="10"/>
      <c r="G953" s="11"/>
      <c r="H953" s="115"/>
      <c r="I953" s="11"/>
      <c r="AU953" s="14"/>
      <c r="AW953" s="14"/>
      <c r="AX953" s="14"/>
    </row>
    <row r="954" spans="2:50" ht="18.75">
      <c r="B954" s="117"/>
      <c r="C954" s="80"/>
      <c r="D954" s="80"/>
      <c r="E954" s="80"/>
      <c r="F954" s="10"/>
      <c r="G954" s="11"/>
      <c r="H954" s="115"/>
      <c r="I954" s="11"/>
      <c r="AU954" s="14"/>
      <c r="AW954" s="14"/>
      <c r="AX954" s="14"/>
    </row>
    <row r="955" spans="2:50" ht="18.75">
      <c r="B955" s="117"/>
      <c r="C955" s="80"/>
      <c r="D955" s="80"/>
      <c r="E955" s="80"/>
      <c r="F955" s="10"/>
      <c r="G955" s="11"/>
      <c r="H955" s="115"/>
      <c r="I955" s="11"/>
      <c r="AU955" s="14"/>
      <c r="AW955" s="14"/>
      <c r="AX955" s="14"/>
    </row>
    <row r="956" spans="2:50" ht="18.75">
      <c r="B956" s="117"/>
      <c r="C956" s="80"/>
      <c r="D956" s="80"/>
      <c r="E956" s="80"/>
      <c r="F956" s="10"/>
      <c r="G956" s="11"/>
      <c r="H956" s="115"/>
      <c r="I956" s="11"/>
      <c r="AU956" s="14"/>
      <c r="AW956" s="14"/>
      <c r="AX956" s="14"/>
    </row>
    <row r="957" spans="2:50" ht="18.75">
      <c r="B957" s="117"/>
      <c r="C957" s="80"/>
      <c r="D957" s="80"/>
      <c r="E957" s="80"/>
      <c r="F957" s="10"/>
      <c r="G957" s="11"/>
      <c r="H957" s="115"/>
      <c r="I957" s="11"/>
      <c r="AU957" s="14"/>
      <c r="AW957" s="14"/>
      <c r="AX957" s="14"/>
    </row>
    <row r="958" spans="2:50" ht="18.75">
      <c r="B958" s="117"/>
      <c r="C958" s="80"/>
      <c r="D958" s="80"/>
      <c r="E958" s="80"/>
      <c r="F958" s="10"/>
      <c r="G958" s="11"/>
      <c r="H958" s="115"/>
      <c r="I958" s="11"/>
      <c r="AU958" s="14"/>
      <c r="AW958" s="14"/>
      <c r="AX958" s="14"/>
    </row>
    <row r="959" spans="2:50" ht="18.75">
      <c r="B959" s="117"/>
      <c r="C959" s="80"/>
      <c r="D959" s="80"/>
      <c r="E959" s="80"/>
      <c r="F959" s="10"/>
      <c r="G959" s="11"/>
      <c r="H959" s="115"/>
      <c r="I959" s="11"/>
      <c r="AU959" s="14"/>
      <c r="AW959" s="14"/>
      <c r="AX959" s="14"/>
    </row>
    <row r="960" spans="2:50" ht="18.75">
      <c r="B960" s="117"/>
      <c r="C960" s="80"/>
      <c r="D960" s="80"/>
      <c r="E960" s="80"/>
      <c r="F960" s="10"/>
      <c r="G960" s="11"/>
      <c r="H960" s="115"/>
      <c r="I960" s="11"/>
      <c r="AU960" s="14"/>
      <c r="AW960" s="14"/>
      <c r="AX960" s="14"/>
    </row>
    <row r="961" spans="2:50" ht="18.75">
      <c r="B961" s="117"/>
      <c r="C961" s="80"/>
      <c r="D961" s="80"/>
      <c r="E961" s="80"/>
      <c r="F961" s="10"/>
      <c r="G961" s="11"/>
      <c r="H961" s="115"/>
      <c r="I961" s="11"/>
      <c r="AU961" s="14"/>
      <c r="AW961" s="14"/>
      <c r="AX961" s="14"/>
    </row>
    <row r="962" spans="2:50" ht="18.75">
      <c r="B962" s="117"/>
      <c r="C962" s="80"/>
      <c r="D962" s="80"/>
      <c r="E962" s="80"/>
      <c r="F962" s="10"/>
      <c r="G962" s="11"/>
      <c r="H962" s="115"/>
      <c r="I962" s="11"/>
      <c r="AU962" s="14"/>
      <c r="AW962" s="14"/>
      <c r="AX962" s="14"/>
    </row>
    <row r="963" spans="2:50" ht="18.75">
      <c r="B963" s="117"/>
      <c r="C963" s="80"/>
      <c r="D963" s="80"/>
      <c r="E963" s="80"/>
      <c r="F963" s="10"/>
      <c r="G963" s="11"/>
      <c r="H963" s="115"/>
      <c r="I963" s="11"/>
      <c r="AU963" s="14"/>
      <c r="AW963" s="14"/>
      <c r="AX963" s="14"/>
    </row>
    <row r="964" spans="2:50" ht="18.75">
      <c r="B964" s="117"/>
      <c r="C964" s="80"/>
      <c r="D964" s="80"/>
      <c r="E964" s="80"/>
      <c r="F964" s="10"/>
      <c r="G964" s="11"/>
      <c r="H964" s="115"/>
      <c r="I964" s="11"/>
      <c r="AU964" s="14"/>
      <c r="AW964" s="14"/>
      <c r="AX964" s="14"/>
    </row>
    <row r="965" spans="2:50" ht="18.75">
      <c r="B965" s="117"/>
      <c r="C965" s="80"/>
      <c r="D965" s="80"/>
      <c r="E965" s="80"/>
      <c r="F965" s="10"/>
      <c r="G965" s="11"/>
      <c r="H965" s="115"/>
      <c r="I965" s="11"/>
      <c r="AU965" s="14"/>
      <c r="AW965" s="14"/>
      <c r="AX965" s="14"/>
    </row>
    <row r="966" spans="2:50" ht="18.75">
      <c r="B966" s="117"/>
      <c r="C966" s="80"/>
      <c r="D966" s="80"/>
      <c r="E966" s="80"/>
      <c r="F966" s="10"/>
      <c r="G966" s="11"/>
      <c r="H966" s="115"/>
      <c r="I966" s="11"/>
      <c r="AU966" s="14"/>
      <c r="AW966" s="14"/>
      <c r="AX966" s="14"/>
    </row>
    <row r="967" spans="2:50" ht="18.75">
      <c r="B967" s="117"/>
      <c r="C967" s="80"/>
      <c r="D967" s="80"/>
      <c r="E967" s="80"/>
      <c r="F967" s="10"/>
      <c r="G967" s="11"/>
      <c r="H967" s="115"/>
      <c r="I967" s="11"/>
      <c r="AU967" s="14"/>
      <c r="AW967" s="14"/>
      <c r="AX967" s="14"/>
    </row>
    <row r="968" spans="2:50" ht="18.75">
      <c r="B968" s="117"/>
      <c r="C968" s="80"/>
      <c r="D968" s="80"/>
      <c r="E968" s="80"/>
      <c r="F968" s="10"/>
      <c r="G968" s="11"/>
      <c r="H968" s="115"/>
      <c r="I968" s="11"/>
      <c r="AU968" s="14"/>
      <c r="AW968" s="14"/>
      <c r="AX968" s="14"/>
    </row>
    <row r="969" spans="2:50" ht="18.75">
      <c r="B969" s="117"/>
      <c r="C969" s="80"/>
      <c r="D969" s="80"/>
      <c r="E969" s="80"/>
      <c r="F969" s="10"/>
      <c r="G969" s="11"/>
      <c r="H969" s="115"/>
      <c r="I969" s="11"/>
      <c r="AU969" s="14"/>
      <c r="AW969" s="14"/>
      <c r="AX969" s="14"/>
    </row>
    <row r="970" spans="2:50" ht="18.75">
      <c r="B970" s="117"/>
      <c r="C970" s="80"/>
      <c r="D970" s="80"/>
      <c r="E970" s="80"/>
      <c r="F970" s="10"/>
      <c r="G970" s="11"/>
      <c r="H970" s="115"/>
      <c r="I970" s="11"/>
      <c r="AU970" s="14"/>
      <c r="AW970" s="14"/>
      <c r="AX970" s="14"/>
    </row>
    <row r="971" spans="2:50" ht="18.75">
      <c r="B971" s="117"/>
      <c r="C971" s="80"/>
      <c r="D971" s="80"/>
      <c r="E971" s="80"/>
      <c r="F971" s="10"/>
      <c r="G971" s="11"/>
      <c r="H971" s="115"/>
      <c r="I971" s="11"/>
      <c r="AU971" s="14"/>
      <c r="AW971" s="14"/>
      <c r="AX971" s="14"/>
    </row>
    <row r="972" spans="2:50" ht="18.75">
      <c r="B972" s="117"/>
      <c r="C972" s="80"/>
      <c r="D972" s="80"/>
      <c r="E972" s="80"/>
      <c r="F972" s="10"/>
      <c r="G972" s="11"/>
      <c r="H972" s="115"/>
      <c r="I972" s="11"/>
      <c r="AU972" s="14"/>
      <c r="AW972" s="14"/>
      <c r="AX972" s="14"/>
    </row>
    <row r="973" spans="2:50" ht="18.75">
      <c r="B973" s="117"/>
      <c r="C973" s="80"/>
      <c r="D973" s="80"/>
      <c r="E973" s="80"/>
      <c r="F973" s="10"/>
      <c r="G973" s="11"/>
      <c r="H973" s="115"/>
      <c r="I973" s="11"/>
      <c r="AU973" s="14"/>
      <c r="AW973" s="14"/>
      <c r="AX973" s="14"/>
    </row>
    <row r="974" spans="2:50" ht="18.75">
      <c r="B974" s="117"/>
      <c r="C974" s="80"/>
      <c r="D974" s="80"/>
      <c r="E974" s="80"/>
      <c r="F974" s="10"/>
      <c r="G974" s="11"/>
      <c r="H974" s="115"/>
      <c r="I974" s="11"/>
      <c r="AU974" s="14"/>
      <c r="AW974" s="14"/>
      <c r="AX974" s="14"/>
    </row>
    <row r="975" spans="2:50" ht="18.75">
      <c r="B975" s="117"/>
      <c r="C975" s="80"/>
      <c r="D975" s="80"/>
      <c r="E975" s="80"/>
      <c r="F975" s="10"/>
      <c r="G975" s="11"/>
      <c r="H975" s="115"/>
      <c r="I975" s="11"/>
      <c r="AU975" s="14"/>
      <c r="AW975" s="14"/>
      <c r="AX975" s="14"/>
    </row>
    <row r="976" spans="2:50" ht="18.75">
      <c r="B976" s="117"/>
      <c r="C976" s="80"/>
      <c r="D976" s="80"/>
      <c r="E976" s="80"/>
      <c r="F976" s="10"/>
      <c r="G976" s="11"/>
      <c r="H976" s="115"/>
      <c r="I976" s="11"/>
      <c r="AU976" s="14"/>
      <c r="AW976" s="14"/>
      <c r="AX976" s="14"/>
    </row>
    <row r="977" spans="2:50" ht="18.75">
      <c r="B977" s="117"/>
      <c r="C977" s="80"/>
      <c r="D977" s="80"/>
      <c r="E977" s="80"/>
      <c r="F977" s="10"/>
      <c r="G977" s="11"/>
      <c r="H977" s="115"/>
      <c r="I977" s="11"/>
      <c r="AU977" s="14"/>
      <c r="AW977" s="14"/>
      <c r="AX977" s="14"/>
    </row>
    <row r="978" spans="2:50" ht="18.75">
      <c r="B978" s="117"/>
      <c r="C978" s="80"/>
      <c r="D978" s="80"/>
      <c r="E978" s="80"/>
      <c r="F978" s="10"/>
      <c r="G978" s="11"/>
      <c r="H978" s="115"/>
      <c r="I978" s="11"/>
      <c r="AU978" s="14"/>
      <c r="AW978" s="14"/>
      <c r="AX978" s="14"/>
    </row>
    <row r="979" spans="2:50" ht="18.75">
      <c r="B979" s="117"/>
      <c r="C979" s="80"/>
      <c r="D979" s="80"/>
      <c r="E979" s="80"/>
      <c r="F979" s="10"/>
      <c r="G979" s="11"/>
      <c r="H979" s="115"/>
      <c r="I979" s="11"/>
      <c r="AU979" s="14"/>
      <c r="AW979" s="14"/>
      <c r="AX979" s="14"/>
    </row>
    <row r="980" spans="2:50" ht="18.75">
      <c r="B980" s="117"/>
      <c r="C980" s="80"/>
      <c r="D980" s="80"/>
      <c r="E980" s="80"/>
      <c r="F980" s="10"/>
      <c r="G980" s="11"/>
      <c r="H980" s="115"/>
      <c r="I980" s="11"/>
      <c r="AU980" s="14"/>
      <c r="AW980" s="14"/>
      <c r="AX980" s="14"/>
    </row>
    <row r="981" spans="2:50" ht="18.75">
      <c r="B981" s="117"/>
      <c r="C981" s="80"/>
      <c r="D981" s="80"/>
      <c r="E981" s="80"/>
      <c r="F981" s="10"/>
      <c r="G981" s="11"/>
      <c r="H981" s="115"/>
      <c r="I981" s="11"/>
      <c r="AU981" s="14"/>
      <c r="AW981" s="14"/>
      <c r="AX981" s="14"/>
    </row>
    <row r="982" spans="2:50" ht="18.75">
      <c r="B982" s="117"/>
      <c r="C982" s="80"/>
      <c r="D982" s="80"/>
      <c r="E982" s="80"/>
      <c r="F982" s="10"/>
      <c r="G982" s="11"/>
      <c r="H982" s="115"/>
      <c r="I982" s="11"/>
      <c r="AU982" s="14"/>
      <c r="AW982" s="14"/>
      <c r="AX982" s="14"/>
    </row>
    <row r="983" spans="2:50" ht="18.75">
      <c r="B983" s="117"/>
      <c r="C983" s="80"/>
      <c r="D983" s="80"/>
      <c r="E983" s="80"/>
      <c r="F983" s="10"/>
      <c r="G983" s="11"/>
      <c r="H983" s="115"/>
      <c r="I983" s="11"/>
      <c r="AU983" s="14"/>
      <c r="AW983" s="14"/>
      <c r="AX983" s="14"/>
    </row>
    <row r="984" spans="2:50" ht="18.75">
      <c r="B984" s="117"/>
      <c r="C984" s="80"/>
      <c r="D984" s="80"/>
      <c r="E984" s="80"/>
      <c r="F984" s="10"/>
      <c r="G984" s="11"/>
      <c r="H984" s="115"/>
      <c r="I984" s="11"/>
      <c r="AU984" s="14"/>
      <c r="AW984" s="14"/>
      <c r="AX984" s="14"/>
    </row>
    <row r="985" spans="2:50" ht="18.75">
      <c r="B985" s="117"/>
      <c r="C985" s="80"/>
      <c r="D985" s="80"/>
      <c r="E985" s="80"/>
      <c r="F985" s="10"/>
      <c r="G985" s="11"/>
      <c r="H985" s="115"/>
      <c r="I985" s="11"/>
      <c r="AU985" s="14"/>
      <c r="AW985" s="14"/>
      <c r="AX985" s="14"/>
    </row>
    <row r="986" spans="2:50" ht="18.75">
      <c r="B986" s="117"/>
      <c r="C986" s="80"/>
      <c r="D986" s="80"/>
      <c r="E986" s="80"/>
      <c r="F986" s="10"/>
      <c r="G986" s="11"/>
      <c r="H986" s="115"/>
      <c r="I986" s="11"/>
      <c r="AU986" s="14"/>
      <c r="AW986" s="14"/>
      <c r="AX986" s="14"/>
    </row>
    <row r="987" spans="2:50" ht="18.75">
      <c r="B987" s="117"/>
      <c r="C987" s="80"/>
      <c r="D987" s="80"/>
      <c r="E987" s="80"/>
      <c r="F987" s="10"/>
      <c r="G987" s="11"/>
      <c r="H987" s="115"/>
      <c r="I987" s="11"/>
      <c r="AU987" s="14"/>
      <c r="AW987" s="14"/>
      <c r="AX987" s="14"/>
    </row>
    <row r="988" spans="2:50" ht="18.75">
      <c r="B988" s="117"/>
      <c r="C988" s="80"/>
      <c r="D988" s="80"/>
      <c r="E988" s="80"/>
      <c r="F988" s="10"/>
      <c r="G988" s="11"/>
      <c r="H988" s="115"/>
      <c r="I988" s="11"/>
      <c r="AU988" s="14"/>
      <c r="AW988" s="14"/>
      <c r="AX988" s="14"/>
    </row>
    <row r="989" spans="2:50" ht="18.75">
      <c r="B989" s="117"/>
      <c r="C989" s="80"/>
      <c r="D989" s="80"/>
      <c r="E989" s="80"/>
      <c r="F989" s="10"/>
      <c r="G989" s="11"/>
      <c r="H989" s="115"/>
      <c r="I989" s="11"/>
      <c r="AU989" s="14"/>
      <c r="AW989" s="14"/>
      <c r="AX989" s="14"/>
    </row>
    <row r="990" spans="2:50" ht="18.75">
      <c r="B990" s="117"/>
      <c r="C990" s="80"/>
      <c r="D990" s="80"/>
      <c r="E990" s="80"/>
      <c r="F990" s="10"/>
      <c r="G990" s="11"/>
      <c r="H990" s="115"/>
      <c r="I990" s="11"/>
      <c r="AU990" s="14"/>
      <c r="AW990" s="14"/>
      <c r="AX990" s="14"/>
    </row>
    <row r="991" spans="2:50" ht="18.75">
      <c r="B991" s="117"/>
      <c r="C991" s="80"/>
      <c r="D991" s="80"/>
      <c r="E991" s="80"/>
      <c r="F991" s="10"/>
      <c r="G991" s="11"/>
      <c r="H991" s="115"/>
      <c r="I991" s="11"/>
      <c r="AU991" s="14"/>
      <c r="AW991" s="14"/>
      <c r="AX991" s="14"/>
    </row>
    <row r="992" spans="2:50" ht="18.75">
      <c r="B992" s="117"/>
      <c r="C992" s="80"/>
      <c r="D992" s="80"/>
      <c r="E992" s="80"/>
      <c r="F992" s="10"/>
      <c r="G992" s="11"/>
      <c r="H992" s="115"/>
      <c r="I992" s="11"/>
      <c r="AU992" s="14"/>
      <c r="AW992" s="14"/>
      <c r="AX992" s="14"/>
    </row>
    <row r="993" spans="2:50" ht="18.75">
      <c r="B993" s="117"/>
      <c r="C993" s="80"/>
      <c r="D993" s="80"/>
      <c r="E993" s="80"/>
      <c r="F993" s="10"/>
      <c r="G993" s="11"/>
      <c r="H993" s="115"/>
      <c r="I993" s="11"/>
      <c r="AU993" s="14"/>
      <c r="AW993" s="14"/>
      <c r="AX993" s="14"/>
    </row>
    <row r="994" spans="2:50" ht="18.75">
      <c r="B994" s="117"/>
      <c r="C994" s="80"/>
      <c r="D994" s="80"/>
      <c r="E994" s="80"/>
      <c r="F994" s="10"/>
      <c r="G994" s="11"/>
      <c r="H994" s="115"/>
      <c r="I994" s="11"/>
      <c r="AU994" s="14"/>
      <c r="AW994" s="14"/>
      <c r="AX994" s="14"/>
    </row>
    <row r="995" spans="2:50" ht="18.75">
      <c r="B995" s="117"/>
      <c r="C995" s="80"/>
      <c r="D995" s="80"/>
      <c r="E995" s="80"/>
      <c r="F995" s="10"/>
      <c r="G995" s="11"/>
      <c r="H995" s="115"/>
      <c r="I995" s="11"/>
      <c r="AU995" s="14"/>
      <c r="AW995" s="14"/>
      <c r="AX995" s="14"/>
    </row>
    <row r="996" spans="2:50" ht="18.75">
      <c r="B996" s="117"/>
      <c r="C996" s="80"/>
      <c r="D996" s="80"/>
      <c r="E996" s="80"/>
      <c r="F996" s="10"/>
      <c r="G996" s="11"/>
      <c r="H996" s="115"/>
      <c r="I996" s="11"/>
      <c r="AU996" s="14"/>
      <c r="AW996" s="14"/>
      <c r="AX996" s="14"/>
    </row>
    <row r="997" spans="2:50" ht="18.75">
      <c r="B997" s="117"/>
      <c r="C997" s="80"/>
      <c r="D997" s="80"/>
      <c r="E997" s="80"/>
      <c r="F997" s="10"/>
      <c r="G997" s="11"/>
      <c r="H997" s="115"/>
      <c r="I997" s="11"/>
      <c r="AU997" s="14"/>
      <c r="AW997" s="14"/>
      <c r="AX997" s="14"/>
    </row>
    <row r="998" spans="2:50" ht="18.75">
      <c r="B998" s="117"/>
      <c r="C998" s="80"/>
      <c r="D998" s="80"/>
      <c r="E998" s="80"/>
      <c r="F998" s="10"/>
      <c r="G998" s="11"/>
      <c r="H998" s="115"/>
      <c r="I998" s="11"/>
      <c r="AU998" s="14"/>
      <c r="AW998" s="14"/>
      <c r="AX998" s="14"/>
    </row>
    <row r="999" spans="2:50" ht="18.75">
      <c r="B999" s="117"/>
      <c r="C999" s="80"/>
      <c r="D999" s="80"/>
      <c r="E999" s="80"/>
      <c r="F999" s="10"/>
      <c r="G999" s="11"/>
      <c r="H999" s="115"/>
      <c r="I999" s="11"/>
      <c r="AU999" s="14"/>
      <c r="AW999" s="14"/>
      <c r="AX999" s="14"/>
    </row>
    <row r="1000" spans="2:50" ht="18.75">
      <c r="B1000" s="117"/>
      <c r="C1000" s="80"/>
      <c r="D1000" s="80"/>
      <c r="E1000" s="80"/>
      <c r="F1000" s="10"/>
      <c r="G1000" s="11"/>
      <c r="H1000" s="115"/>
      <c r="I1000" s="11"/>
      <c r="AU1000" s="14"/>
      <c r="AW1000" s="14"/>
      <c r="AX1000" s="14"/>
    </row>
  </sheetData>
  <autoFilter ref="A1:AW151"/>
  <printOptions horizontalCentered="1" gridLines="1"/>
  <pageMargins left="0.7" right="0.7" top="0.75" bottom="0.75" header="0" footer="0"/>
  <pageSetup paperSize="5" fitToHeight="0" pageOrder="overThenDown" orientation="portrait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outlinePr summaryBelow="0" summaryRight="0"/>
    <pageSetUpPr fitToPage="1"/>
  </sheetPr>
  <dimension ref="A1:AY917"/>
  <sheetViews>
    <sheetView workbookViewId="0">
      <pane xSplit="4" ySplit="1" topLeftCell="AO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42578125" defaultRowHeight="15.75" customHeight="1"/>
  <cols>
    <col min="1" max="2" width="14.42578125" hidden="1"/>
    <col min="4" max="4" width="30.7109375" customWidth="1"/>
    <col min="5" max="5" width="22.5703125" customWidth="1"/>
    <col min="6" max="6" width="26.42578125" hidden="1" customWidth="1"/>
    <col min="7" max="7" width="14.42578125" hidden="1"/>
    <col min="8" max="8" width="16.42578125" customWidth="1"/>
    <col min="10" max="13" width="14.42578125" hidden="1"/>
  </cols>
  <sheetData>
    <row r="1" spans="1:51" ht="15">
      <c r="A1" s="6" t="s">
        <v>8</v>
      </c>
      <c r="B1" s="6" t="s">
        <v>22</v>
      </c>
      <c r="C1" s="1" t="s">
        <v>0</v>
      </c>
      <c r="D1" s="3" t="s">
        <v>1</v>
      </c>
      <c r="E1" s="3" t="s">
        <v>2</v>
      </c>
      <c r="F1" s="3"/>
      <c r="G1" s="6" t="s">
        <v>3</v>
      </c>
      <c r="H1" s="8" t="s">
        <v>32</v>
      </c>
      <c r="I1" s="6" t="s">
        <v>47</v>
      </c>
      <c r="J1" s="6" t="s">
        <v>7</v>
      </c>
      <c r="K1" s="6" t="s">
        <v>11</v>
      </c>
      <c r="L1" s="6" t="s">
        <v>12</v>
      </c>
      <c r="M1" s="2" t="s">
        <v>5</v>
      </c>
      <c r="N1" s="2" t="s">
        <v>10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57</v>
      </c>
      <c r="AF1" s="6" t="s">
        <v>31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>
        <v>1</v>
      </c>
      <c r="AS1" s="6" t="s">
        <v>44</v>
      </c>
      <c r="AT1" s="6" t="s">
        <v>45</v>
      </c>
      <c r="AU1" s="6" t="s">
        <v>46</v>
      </c>
      <c r="AV1" s="9" t="s">
        <v>48</v>
      </c>
      <c r="AW1" s="6" t="s">
        <v>50</v>
      </c>
      <c r="AX1" s="9" t="s">
        <v>51</v>
      </c>
      <c r="AY1" s="9"/>
    </row>
    <row r="2" spans="1:51" ht="15">
      <c r="A2" s="21"/>
      <c r="B2" s="21"/>
      <c r="C2" s="23" t="s">
        <v>56</v>
      </c>
      <c r="D2" s="23" t="s">
        <v>78</v>
      </c>
      <c r="E2" s="23" t="s">
        <v>79</v>
      </c>
      <c r="F2" s="23" t="str">
        <f t="shared" ref="F2:F43" si="0">CONCATENATE("NTmA ", E2)</f>
        <v>NTmA Letisia Balbuena Fierro</v>
      </c>
      <c r="G2" s="21"/>
      <c r="H2" s="25">
        <v>5529096989</v>
      </c>
      <c r="I2" s="21"/>
      <c r="J2" s="21"/>
      <c r="K2" s="21"/>
      <c r="L2" s="21"/>
      <c r="M2" s="21">
        <f t="shared" ref="M2:M389" si="1">ROUNDUP(128*(O2/100),0)</f>
        <v>58</v>
      </c>
      <c r="N2" s="21"/>
      <c r="O2" s="23">
        <v>45</v>
      </c>
      <c r="P2" s="27">
        <v>2</v>
      </c>
      <c r="Q2" s="27">
        <v>1</v>
      </c>
      <c r="R2" s="27">
        <v>101</v>
      </c>
      <c r="S2" s="27" t="s">
        <v>91</v>
      </c>
      <c r="T2" s="27">
        <v>1</v>
      </c>
      <c r="U2" s="27">
        <v>1</v>
      </c>
      <c r="V2" s="27">
        <v>1</v>
      </c>
      <c r="W2" s="27" t="s">
        <v>92</v>
      </c>
      <c r="X2" s="27">
        <v>1</v>
      </c>
      <c r="Y2" s="27">
        <v>1</v>
      </c>
      <c r="Z2" s="27">
        <v>1</v>
      </c>
      <c r="AA2" s="27" t="s">
        <v>93</v>
      </c>
      <c r="AB2" s="27" t="s">
        <v>94</v>
      </c>
      <c r="AC2" s="27" t="s">
        <v>95</v>
      </c>
      <c r="AD2" s="27">
        <v>1</v>
      </c>
      <c r="AE2" s="27">
        <v>15</v>
      </c>
      <c r="AF2" s="27">
        <v>1</v>
      </c>
      <c r="AG2" s="30"/>
      <c r="AH2" s="27">
        <v>1</v>
      </c>
      <c r="AI2" s="27">
        <v>4</v>
      </c>
      <c r="AJ2" s="27">
        <v>1</v>
      </c>
      <c r="AK2" s="27">
        <v>1</v>
      </c>
      <c r="AL2" s="27">
        <v>0</v>
      </c>
      <c r="AM2" s="27">
        <v>99</v>
      </c>
      <c r="AN2" s="27">
        <v>99</v>
      </c>
      <c r="AO2" s="27">
        <v>1</v>
      </c>
      <c r="AP2" s="27">
        <v>2</v>
      </c>
      <c r="AQ2" s="27"/>
      <c r="AR2" s="27" t="s">
        <v>96</v>
      </c>
      <c r="AS2" s="27" t="s">
        <v>97</v>
      </c>
      <c r="AT2" s="27">
        <v>5529096989</v>
      </c>
      <c r="AU2" s="30"/>
      <c r="AV2" s="21"/>
      <c r="AW2" s="21"/>
      <c r="AX2" s="21"/>
      <c r="AY2" s="31"/>
    </row>
    <row r="3" spans="1:51" ht="15">
      <c r="C3" s="6" t="s">
        <v>56</v>
      </c>
      <c r="D3" s="6" t="s">
        <v>98</v>
      </c>
      <c r="E3" s="6" t="s">
        <v>99</v>
      </c>
      <c r="F3" s="6" t="str">
        <f t="shared" si="0"/>
        <v>NTmA Isela Vega Acevedo</v>
      </c>
      <c r="H3" s="8">
        <v>5533742077</v>
      </c>
      <c r="I3" s="6">
        <v>70458830</v>
      </c>
      <c r="M3" s="32">
        <f t="shared" si="1"/>
        <v>68</v>
      </c>
      <c r="O3" s="6">
        <v>53</v>
      </c>
      <c r="P3" s="36">
        <v>15</v>
      </c>
      <c r="Q3" s="36">
        <v>1</v>
      </c>
      <c r="R3" s="36">
        <v>213</v>
      </c>
      <c r="S3" s="36" t="s">
        <v>113</v>
      </c>
      <c r="T3" s="36">
        <v>1</v>
      </c>
      <c r="U3" s="36">
        <v>1</v>
      </c>
      <c r="V3" s="36">
        <v>1</v>
      </c>
      <c r="W3" s="36" t="s">
        <v>92</v>
      </c>
      <c r="X3" s="36">
        <v>2</v>
      </c>
      <c r="Y3" s="36">
        <v>1</v>
      </c>
      <c r="Z3" s="36">
        <v>2</v>
      </c>
      <c r="AA3" s="36">
        <v>2</v>
      </c>
      <c r="AB3" s="36" t="s">
        <v>73</v>
      </c>
      <c r="AC3" s="36">
        <v>1</v>
      </c>
      <c r="AD3" s="36">
        <v>2</v>
      </c>
      <c r="AE3" s="36">
        <v>20</v>
      </c>
      <c r="AF3" s="36">
        <v>1</v>
      </c>
      <c r="AG3" s="36">
        <v>9</v>
      </c>
      <c r="AH3" s="36">
        <v>2</v>
      </c>
      <c r="AI3" s="36">
        <v>99</v>
      </c>
      <c r="AJ3" s="36">
        <v>6</v>
      </c>
      <c r="AK3" s="36">
        <v>2</v>
      </c>
      <c r="AL3" s="36">
        <v>4</v>
      </c>
      <c r="AM3" s="36">
        <v>4</v>
      </c>
      <c r="AN3" s="36">
        <v>1</v>
      </c>
      <c r="AO3" s="36">
        <v>1</v>
      </c>
      <c r="AP3" s="36">
        <v>2</v>
      </c>
      <c r="AQ3" s="36" t="s">
        <v>114</v>
      </c>
      <c r="AR3" s="36" t="s">
        <v>115</v>
      </c>
      <c r="AS3" s="36" t="s">
        <v>116</v>
      </c>
      <c r="AT3" s="36">
        <v>5533742077</v>
      </c>
      <c r="AU3" s="36">
        <v>5570458830</v>
      </c>
    </row>
    <row r="4" spans="1:51" ht="15">
      <c r="C4" s="6" t="s">
        <v>56</v>
      </c>
      <c r="D4" s="6" t="s">
        <v>117</v>
      </c>
      <c r="E4" s="6" t="s">
        <v>118</v>
      </c>
      <c r="F4" s="6" t="str">
        <f t="shared" si="0"/>
        <v>NTmA Rosa María</v>
      </c>
      <c r="H4" s="8">
        <v>5564260670</v>
      </c>
      <c r="M4" s="32">
        <f t="shared" si="1"/>
        <v>56</v>
      </c>
      <c r="O4" s="6">
        <v>43</v>
      </c>
      <c r="P4" s="36">
        <v>2</v>
      </c>
      <c r="Q4" s="38"/>
      <c r="R4" s="38"/>
      <c r="S4" s="36" t="s">
        <v>121</v>
      </c>
      <c r="T4" s="36">
        <v>1</v>
      </c>
      <c r="U4" s="36">
        <v>1</v>
      </c>
      <c r="V4" s="36">
        <v>1</v>
      </c>
      <c r="W4" s="36" t="s">
        <v>92</v>
      </c>
      <c r="X4" s="36">
        <v>2</v>
      </c>
      <c r="Y4" s="36">
        <v>2</v>
      </c>
      <c r="Z4" s="36">
        <v>1</v>
      </c>
      <c r="AA4" s="36">
        <v>1</v>
      </c>
      <c r="AB4" s="36">
        <v>4</v>
      </c>
      <c r="AC4" s="36">
        <v>1</v>
      </c>
      <c r="AD4" s="36">
        <v>1</v>
      </c>
      <c r="AE4" s="36">
        <v>60</v>
      </c>
      <c r="AF4" s="36">
        <v>1</v>
      </c>
      <c r="AG4" s="36">
        <v>8.5</v>
      </c>
      <c r="AH4" s="36">
        <v>2</v>
      </c>
      <c r="AI4" s="36">
        <v>2</v>
      </c>
      <c r="AJ4" s="36">
        <v>2</v>
      </c>
      <c r="AK4" s="36">
        <v>3</v>
      </c>
      <c r="AL4" s="36">
        <v>0</v>
      </c>
      <c r="AM4" s="36">
        <v>7</v>
      </c>
      <c r="AN4" s="36">
        <v>1</v>
      </c>
      <c r="AO4" s="36">
        <v>1</v>
      </c>
      <c r="AP4" s="36">
        <v>1</v>
      </c>
      <c r="AQ4" s="38"/>
      <c r="AR4" s="36" t="s">
        <v>127</v>
      </c>
      <c r="AS4" s="36" t="s">
        <v>129</v>
      </c>
      <c r="AT4" s="36">
        <v>5564260670</v>
      </c>
      <c r="AU4" s="38"/>
    </row>
    <row r="5" spans="1:51" ht="15">
      <c r="C5" s="6" t="s">
        <v>56</v>
      </c>
      <c r="D5" s="6" t="s">
        <v>130</v>
      </c>
      <c r="E5" s="6" t="s">
        <v>132</v>
      </c>
      <c r="F5" s="6" t="str">
        <f t="shared" si="0"/>
        <v>NTmA Jose Luis</v>
      </c>
      <c r="H5" s="8">
        <v>5585779272</v>
      </c>
      <c r="I5" s="6">
        <v>86571605</v>
      </c>
      <c r="M5" s="32">
        <f t="shared" si="1"/>
        <v>75</v>
      </c>
      <c r="O5" s="6">
        <v>58</v>
      </c>
      <c r="P5" s="36">
        <v>5</v>
      </c>
      <c r="Q5" s="36">
        <v>2</v>
      </c>
      <c r="R5" s="36">
        <v>1</v>
      </c>
      <c r="S5" s="36" t="s">
        <v>135</v>
      </c>
      <c r="T5" s="36">
        <v>1</v>
      </c>
      <c r="U5" s="36">
        <v>1</v>
      </c>
      <c r="V5" s="36">
        <v>2</v>
      </c>
      <c r="W5" s="36" t="s">
        <v>92</v>
      </c>
      <c r="X5" s="36">
        <v>1</v>
      </c>
      <c r="Y5" s="38"/>
      <c r="Z5" s="36">
        <v>2</v>
      </c>
      <c r="AA5" s="36">
        <v>1</v>
      </c>
      <c r="AB5" s="36" t="s">
        <v>136</v>
      </c>
      <c r="AC5" s="36" t="s">
        <v>137</v>
      </c>
      <c r="AD5" s="36">
        <v>4</v>
      </c>
      <c r="AE5" s="36">
        <v>15</v>
      </c>
      <c r="AF5" s="36">
        <v>1</v>
      </c>
      <c r="AG5" s="36">
        <v>10</v>
      </c>
      <c r="AH5" s="36">
        <v>2</v>
      </c>
      <c r="AI5" s="36">
        <v>4</v>
      </c>
      <c r="AJ5" s="36">
        <v>2</v>
      </c>
      <c r="AK5" s="36">
        <v>2</v>
      </c>
      <c r="AL5" s="36">
        <v>3</v>
      </c>
      <c r="AM5" s="36">
        <v>6</v>
      </c>
      <c r="AN5" s="36">
        <v>1</v>
      </c>
      <c r="AO5" s="36">
        <v>1</v>
      </c>
      <c r="AP5" s="36">
        <v>1</v>
      </c>
      <c r="AQ5" s="38"/>
      <c r="AR5" s="36" t="s">
        <v>139</v>
      </c>
      <c r="AS5" s="36" t="s">
        <v>132</v>
      </c>
      <c r="AT5" s="36">
        <v>5565779272</v>
      </c>
      <c r="AU5" s="36">
        <v>5586574605</v>
      </c>
    </row>
    <row r="6" spans="1:51" ht="15">
      <c r="C6" s="6" t="s">
        <v>56</v>
      </c>
      <c r="D6" s="6" t="s">
        <v>140</v>
      </c>
      <c r="E6" s="6" t="s">
        <v>141</v>
      </c>
      <c r="F6" s="6" t="str">
        <f t="shared" si="0"/>
        <v>NTmA Gabriela</v>
      </c>
      <c r="G6" s="6">
        <v>5550066246</v>
      </c>
      <c r="H6" s="8">
        <v>5550066246</v>
      </c>
      <c r="I6" s="6">
        <v>16436111</v>
      </c>
      <c r="M6" s="32">
        <f t="shared" si="1"/>
        <v>80</v>
      </c>
      <c r="O6" s="6">
        <v>62</v>
      </c>
      <c r="P6" s="36">
        <v>16</v>
      </c>
      <c r="Q6" s="36">
        <v>15</v>
      </c>
      <c r="R6" s="36">
        <v>11</v>
      </c>
      <c r="S6" s="36" t="s">
        <v>142</v>
      </c>
      <c r="T6" s="36">
        <v>1</v>
      </c>
      <c r="U6" s="36">
        <v>1</v>
      </c>
      <c r="V6" s="36">
        <v>1</v>
      </c>
      <c r="W6" s="36" t="s">
        <v>92</v>
      </c>
      <c r="X6" s="36">
        <v>1</v>
      </c>
      <c r="Y6" s="36">
        <v>1</v>
      </c>
      <c r="Z6" s="36">
        <v>1</v>
      </c>
      <c r="AA6" s="36" t="s">
        <v>145</v>
      </c>
      <c r="AB6" s="36">
        <v>6</v>
      </c>
      <c r="AC6" s="36">
        <v>7</v>
      </c>
      <c r="AD6" s="36">
        <v>1</v>
      </c>
      <c r="AE6" s="36">
        <v>15</v>
      </c>
      <c r="AF6" s="36">
        <v>1</v>
      </c>
      <c r="AG6" s="36">
        <v>9.1999999999999993</v>
      </c>
      <c r="AH6" s="36">
        <v>2</v>
      </c>
      <c r="AI6" s="36">
        <v>3</v>
      </c>
      <c r="AJ6" s="36">
        <v>4</v>
      </c>
      <c r="AK6" s="36">
        <v>2</v>
      </c>
      <c r="AL6" s="36">
        <v>2</v>
      </c>
      <c r="AM6" s="36">
        <v>7</v>
      </c>
      <c r="AN6" s="36">
        <v>1</v>
      </c>
      <c r="AO6" s="36">
        <v>2</v>
      </c>
      <c r="AP6" s="36">
        <v>1</v>
      </c>
      <c r="AQ6" s="36" t="s">
        <v>149</v>
      </c>
      <c r="AR6" s="36" t="s">
        <v>150</v>
      </c>
      <c r="AS6" s="36" t="s">
        <v>141</v>
      </c>
      <c r="AT6" s="36">
        <v>5550066246</v>
      </c>
      <c r="AU6" s="36">
        <v>5516436111</v>
      </c>
    </row>
    <row r="7" spans="1:51" ht="15">
      <c r="C7" s="6" t="s">
        <v>56</v>
      </c>
      <c r="D7" s="6" t="s">
        <v>151</v>
      </c>
      <c r="E7" s="6" t="s">
        <v>152</v>
      </c>
      <c r="F7" s="6" t="str">
        <f t="shared" si="0"/>
        <v>NTmA Francelia Garnica Flores</v>
      </c>
      <c r="H7" s="8">
        <v>5513986997</v>
      </c>
      <c r="I7" s="6">
        <v>5559886100</v>
      </c>
      <c r="M7" s="32">
        <f t="shared" si="1"/>
        <v>68</v>
      </c>
      <c r="O7" s="6">
        <v>53</v>
      </c>
      <c r="P7" s="36">
        <v>29</v>
      </c>
      <c r="Q7" s="36">
        <v>27</v>
      </c>
      <c r="R7" s="36">
        <v>11</v>
      </c>
      <c r="S7" s="36" t="s">
        <v>153</v>
      </c>
      <c r="T7" s="36">
        <v>1</v>
      </c>
      <c r="U7" s="36">
        <v>1</v>
      </c>
      <c r="V7" s="36">
        <v>1</v>
      </c>
      <c r="W7" s="36" t="s">
        <v>154</v>
      </c>
      <c r="X7" s="36">
        <v>1</v>
      </c>
      <c r="Y7" s="36">
        <v>2</v>
      </c>
      <c r="Z7" s="36">
        <v>1</v>
      </c>
      <c r="AA7" s="36" t="s">
        <v>95</v>
      </c>
      <c r="AB7" s="36">
        <v>6</v>
      </c>
      <c r="AC7" s="36">
        <v>2</v>
      </c>
      <c r="AD7" s="36">
        <v>1</v>
      </c>
      <c r="AE7" s="36">
        <v>30</v>
      </c>
      <c r="AF7" s="36">
        <v>1</v>
      </c>
      <c r="AG7" s="36">
        <v>9</v>
      </c>
      <c r="AH7" s="36">
        <v>2</v>
      </c>
      <c r="AI7" s="36">
        <v>3</v>
      </c>
      <c r="AJ7" s="36">
        <v>1</v>
      </c>
      <c r="AK7" s="36">
        <v>1</v>
      </c>
      <c r="AL7" s="36">
        <v>1</v>
      </c>
      <c r="AM7" s="36">
        <v>8</v>
      </c>
      <c r="AN7" s="36">
        <v>2</v>
      </c>
      <c r="AO7" s="36">
        <v>1</v>
      </c>
      <c r="AP7" s="36">
        <v>1</v>
      </c>
      <c r="AQ7" s="36" t="s">
        <v>158</v>
      </c>
      <c r="AR7" s="36" t="s">
        <v>159</v>
      </c>
      <c r="AS7" s="36" t="s">
        <v>152</v>
      </c>
      <c r="AT7" s="36">
        <v>5513926997</v>
      </c>
      <c r="AU7" s="36">
        <v>5559886100</v>
      </c>
    </row>
    <row r="8" spans="1:51" ht="15">
      <c r="C8" s="6" t="s">
        <v>56</v>
      </c>
      <c r="D8" s="6" t="s">
        <v>160</v>
      </c>
      <c r="E8" s="6" t="s">
        <v>161</v>
      </c>
      <c r="F8" s="6" t="str">
        <f t="shared" si="0"/>
        <v>NTmA Concepción Galarza Tenorio</v>
      </c>
      <c r="H8" s="8">
        <v>5614271308</v>
      </c>
      <c r="M8" s="32">
        <f t="shared" si="1"/>
        <v>73</v>
      </c>
      <c r="O8" s="6">
        <v>57</v>
      </c>
      <c r="P8" s="36">
        <v>101</v>
      </c>
      <c r="Q8" s="36">
        <v>101</v>
      </c>
      <c r="R8" s="36">
        <v>2</v>
      </c>
      <c r="S8" s="36" t="s">
        <v>162</v>
      </c>
      <c r="T8" s="36">
        <v>2</v>
      </c>
      <c r="U8" s="36">
        <v>2</v>
      </c>
      <c r="V8" s="36">
        <v>1</v>
      </c>
      <c r="W8" s="36" t="s">
        <v>163</v>
      </c>
      <c r="X8" s="36">
        <v>2</v>
      </c>
      <c r="Y8" s="36">
        <v>1</v>
      </c>
      <c r="Z8" s="36">
        <v>1</v>
      </c>
      <c r="AA8" s="36" t="s">
        <v>164</v>
      </c>
      <c r="AB8" s="36">
        <v>6</v>
      </c>
      <c r="AC8" s="36">
        <v>1</v>
      </c>
      <c r="AD8" s="36">
        <v>1</v>
      </c>
      <c r="AE8" s="36">
        <v>30</v>
      </c>
      <c r="AF8" s="36">
        <v>1</v>
      </c>
      <c r="AG8" s="38"/>
      <c r="AH8" s="36">
        <v>2</v>
      </c>
      <c r="AI8" s="36" t="s">
        <v>95</v>
      </c>
      <c r="AJ8" s="36">
        <v>1</v>
      </c>
      <c r="AK8" s="36">
        <v>2</v>
      </c>
      <c r="AL8" s="36">
        <v>4</v>
      </c>
      <c r="AM8" s="36">
        <v>5</v>
      </c>
      <c r="AN8" s="36">
        <v>1</v>
      </c>
      <c r="AO8" s="36">
        <v>2</v>
      </c>
      <c r="AP8" s="36">
        <v>1</v>
      </c>
      <c r="AQ8" s="36" t="s">
        <v>166</v>
      </c>
      <c r="AR8" s="36" t="s">
        <v>167</v>
      </c>
      <c r="AS8" s="36" t="s">
        <v>168</v>
      </c>
      <c r="AT8" s="36">
        <v>5614271308</v>
      </c>
      <c r="AU8" s="38"/>
    </row>
    <row r="9" spans="1:51" ht="15">
      <c r="C9" s="6" t="s">
        <v>56</v>
      </c>
      <c r="D9" s="6" t="s">
        <v>169</v>
      </c>
      <c r="E9" s="6" t="s">
        <v>170</v>
      </c>
      <c r="F9" s="6" t="str">
        <f t="shared" si="0"/>
        <v>NTmA Jose Juan Soto</v>
      </c>
      <c r="H9" s="8">
        <v>5564422964</v>
      </c>
      <c r="I9" s="6">
        <v>58472305</v>
      </c>
      <c r="M9" s="32">
        <f t="shared" si="1"/>
        <v>43</v>
      </c>
      <c r="O9" s="6">
        <v>33</v>
      </c>
      <c r="P9" s="36">
        <v>1</v>
      </c>
      <c r="Q9" s="36">
        <v>2</v>
      </c>
      <c r="R9" s="36">
        <v>2</v>
      </c>
      <c r="S9" s="36" t="s">
        <v>172</v>
      </c>
      <c r="T9" s="36">
        <v>2</v>
      </c>
      <c r="U9" s="36">
        <v>1</v>
      </c>
      <c r="V9" s="36">
        <v>1</v>
      </c>
      <c r="W9" s="36" t="s">
        <v>85</v>
      </c>
      <c r="X9" s="36">
        <v>2</v>
      </c>
      <c r="Y9" s="36">
        <v>1</v>
      </c>
      <c r="Z9" s="36">
        <v>1</v>
      </c>
      <c r="AA9" s="36" t="s">
        <v>175</v>
      </c>
      <c r="AB9" s="36" t="s">
        <v>176</v>
      </c>
      <c r="AC9" s="36" t="s">
        <v>95</v>
      </c>
      <c r="AD9" s="36">
        <v>1</v>
      </c>
      <c r="AE9" s="36">
        <v>30</v>
      </c>
      <c r="AF9" s="36">
        <v>1</v>
      </c>
      <c r="AG9" s="36">
        <v>9</v>
      </c>
      <c r="AH9" s="36">
        <v>2</v>
      </c>
      <c r="AI9" s="36">
        <v>4</v>
      </c>
      <c r="AJ9" s="36">
        <v>2</v>
      </c>
      <c r="AK9" s="36">
        <v>2</v>
      </c>
      <c r="AL9" s="36">
        <v>3</v>
      </c>
      <c r="AM9" s="38"/>
      <c r="AN9" s="36" t="s">
        <v>95</v>
      </c>
      <c r="AO9" s="36">
        <v>2</v>
      </c>
      <c r="AP9" s="36">
        <v>2</v>
      </c>
      <c r="AQ9" s="36" t="s">
        <v>177</v>
      </c>
      <c r="AR9" s="36" t="s">
        <v>179</v>
      </c>
      <c r="AS9" s="36" t="s">
        <v>180</v>
      </c>
      <c r="AT9" s="36">
        <v>5564422964</v>
      </c>
      <c r="AU9" s="36">
        <v>5558472305</v>
      </c>
    </row>
    <row r="10" spans="1:51" ht="15" hidden="1">
      <c r="C10" s="6" t="s">
        <v>56</v>
      </c>
      <c r="D10" s="6" t="s">
        <v>181</v>
      </c>
      <c r="E10" s="6" t="s">
        <v>182</v>
      </c>
      <c r="F10" s="6" t="str">
        <f t="shared" si="0"/>
        <v>NTmA Argelia Cardoso</v>
      </c>
      <c r="H10" s="13"/>
      <c r="I10" s="6">
        <v>58430239</v>
      </c>
      <c r="M10" s="32">
        <f t="shared" si="1"/>
        <v>56</v>
      </c>
      <c r="O10" s="6">
        <v>43</v>
      </c>
      <c r="P10" s="36">
        <v>11</v>
      </c>
      <c r="Q10" s="36">
        <v>15</v>
      </c>
      <c r="R10" s="44">
        <v>43891</v>
      </c>
      <c r="S10" s="36" t="s">
        <v>187</v>
      </c>
      <c r="T10" s="36">
        <v>2</v>
      </c>
      <c r="U10" s="36">
        <v>1</v>
      </c>
      <c r="V10" s="36">
        <v>1</v>
      </c>
      <c r="W10" s="36" t="s">
        <v>154</v>
      </c>
      <c r="X10" s="36">
        <v>2</v>
      </c>
      <c r="Y10" s="36">
        <v>2</v>
      </c>
      <c r="Z10" s="36">
        <v>1</v>
      </c>
      <c r="AA10" s="36" t="s">
        <v>145</v>
      </c>
      <c r="AB10" s="36" t="s">
        <v>188</v>
      </c>
      <c r="AC10" s="36">
        <v>1</v>
      </c>
      <c r="AD10" s="36">
        <v>4</v>
      </c>
      <c r="AE10" s="36">
        <v>10</v>
      </c>
      <c r="AF10" s="36">
        <v>1</v>
      </c>
      <c r="AG10" s="36">
        <v>9</v>
      </c>
      <c r="AH10" s="36">
        <v>1</v>
      </c>
      <c r="AI10" s="36">
        <v>4</v>
      </c>
      <c r="AJ10" s="36">
        <v>3</v>
      </c>
      <c r="AK10" s="36">
        <v>4</v>
      </c>
      <c r="AL10" s="36">
        <v>0</v>
      </c>
      <c r="AM10" s="36">
        <v>7</v>
      </c>
      <c r="AN10" s="36">
        <v>3</v>
      </c>
      <c r="AO10" s="36">
        <v>1</v>
      </c>
      <c r="AP10" s="36">
        <v>1</v>
      </c>
      <c r="AQ10" s="36" t="s">
        <v>191</v>
      </c>
      <c r="AR10" s="36" t="s">
        <v>192</v>
      </c>
      <c r="AS10" s="36" t="s">
        <v>194</v>
      </c>
      <c r="AT10" s="38"/>
      <c r="AU10" s="36">
        <v>5558430254</v>
      </c>
    </row>
    <row r="11" spans="1:51" ht="15">
      <c r="C11" s="6" t="s">
        <v>56</v>
      </c>
      <c r="D11" s="6" t="s">
        <v>195</v>
      </c>
      <c r="E11" s="6" t="s">
        <v>196</v>
      </c>
      <c r="F11" s="6" t="str">
        <f t="shared" si="0"/>
        <v>NTmA Liliana O1uera</v>
      </c>
      <c r="H11" s="8">
        <v>5561241716</v>
      </c>
      <c r="I11" s="6">
        <v>2314171812</v>
      </c>
      <c r="M11" s="32">
        <f t="shared" si="1"/>
        <v>67</v>
      </c>
      <c r="O11" s="6">
        <v>52</v>
      </c>
      <c r="P11" s="36">
        <v>213</v>
      </c>
      <c r="Q11" s="36">
        <v>4</v>
      </c>
      <c r="R11" s="36">
        <v>215</v>
      </c>
      <c r="S11" s="36" t="s">
        <v>198</v>
      </c>
      <c r="T11" s="36">
        <v>2</v>
      </c>
      <c r="U11" s="36">
        <v>1</v>
      </c>
      <c r="V11" s="36">
        <v>1</v>
      </c>
      <c r="W11" s="36" t="s">
        <v>92</v>
      </c>
      <c r="X11" s="36">
        <v>2</v>
      </c>
      <c r="Y11" s="36">
        <v>1</v>
      </c>
      <c r="Z11" s="36">
        <v>1</v>
      </c>
      <c r="AA11" s="36" t="s">
        <v>72</v>
      </c>
      <c r="AB11" s="36" t="s">
        <v>200</v>
      </c>
      <c r="AC11" s="36">
        <v>1</v>
      </c>
      <c r="AD11" s="36">
        <v>1</v>
      </c>
      <c r="AE11" s="36">
        <v>30</v>
      </c>
      <c r="AF11" s="36">
        <v>1</v>
      </c>
      <c r="AG11" s="36">
        <v>9</v>
      </c>
      <c r="AH11" s="36">
        <v>2</v>
      </c>
      <c r="AI11" s="36">
        <v>4</v>
      </c>
      <c r="AJ11" s="36">
        <v>2</v>
      </c>
      <c r="AK11" s="36">
        <v>2</v>
      </c>
      <c r="AL11" s="36">
        <v>1</v>
      </c>
      <c r="AM11" s="36">
        <v>6</v>
      </c>
      <c r="AN11" s="36">
        <v>1</v>
      </c>
      <c r="AO11" s="36">
        <v>2</v>
      </c>
      <c r="AP11" s="36">
        <v>2</v>
      </c>
      <c r="AQ11" s="38"/>
      <c r="AR11" s="36" t="s">
        <v>201</v>
      </c>
      <c r="AS11" s="36" t="s">
        <v>202</v>
      </c>
      <c r="AT11" s="36">
        <v>5561241710</v>
      </c>
      <c r="AU11" s="38"/>
    </row>
    <row r="12" spans="1:51" ht="15">
      <c r="C12" s="6" t="s">
        <v>56</v>
      </c>
      <c r="D12" s="6" t="s">
        <v>203</v>
      </c>
      <c r="E12" s="6" t="s">
        <v>204</v>
      </c>
      <c r="F12" s="6" t="str">
        <f t="shared" si="0"/>
        <v>NTmA María Lopez Garcia</v>
      </c>
      <c r="H12" s="8">
        <v>5615228551</v>
      </c>
      <c r="M12" s="32">
        <f t="shared" si="1"/>
        <v>66</v>
      </c>
      <c r="O12" s="6">
        <v>51</v>
      </c>
      <c r="P12" s="36">
        <v>213</v>
      </c>
      <c r="Q12" s="36">
        <v>101</v>
      </c>
      <c r="R12" s="36">
        <v>215</v>
      </c>
      <c r="S12" s="36" t="s">
        <v>205</v>
      </c>
      <c r="T12" s="36">
        <v>1</v>
      </c>
      <c r="U12" s="36">
        <v>1</v>
      </c>
      <c r="V12" s="36">
        <v>1</v>
      </c>
      <c r="W12" s="36" t="s">
        <v>92</v>
      </c>
      <c r="X12" s="36">
        <v>1</v>
      </c>
      <c r="Y12" s="36">
        <v>1</v>
      </c>
      <c r="Z12" s="36">
        <v>1</v>
      </c>
      <c r="AA12" s="36" t="s">
        <v>72</v>
      </c>
      <c r="AB12" s="36">
        <v>1</v>
      </c>
      <c r="AC12" s="36">
        <v>1</v>
      </c>
      <c r="AD12" s="36">
        <v>1</v>
      </c>
      <c r="AE12" s="36">
        <v>20</v>
      </c>
      <c r="AF12" s="36">
        <v>1</v>
      </c>
      <c r="AG12" s="36">
        <v>8.1999999999999993</v>
      </c>
      <c r="AH12" s="36">
        <v>2</v>
      </c>
      <c r="AI12" s="36">
        <v>1</v>
      </c>
      <c r="AJ12" s="36">
        <v>3</v>
      </c>
      <c r="AK12" s="36">
        <v>8</v>
      </c>
      <c r="AL12" s="36">
        <v>0</v>
      </c>
      <c r="AM12" s="36">
        <v>5</v>
      </c>
      <c r="AN12" s="36">
        <v>1</v>
      </c>
      <c r="AO12" s="36">
        <v>1</v>
      </c>
      <c r="AP12" s="36">
        <v>1</v>
      </c>
      <c r="AQ12" s="36" t="s">
        <v>206</v>
      </c>
      <c r="AR12" s="36" t="s">
        <v>207</v>
      </c>
      <c r="AS12" s="36" t="s">
        <v>209</v>
      </c>
      <c r="AT12" s="36">
        <v>5615228551</v>
      </c>
      <c r="AU12" s="38"/>
    </row>
    <row r="13" spans="1:51" ht="15">
      <c r="C13" s="6" t="s">
        <v>56</v>
      </c>
      <c r="D13" s="6" t="s">
        <v>210</v>
      </c>
      <c r="E13" s="6" t="s">
        <v>211</v>
      </c>
      <c r="F13" s="6" t="str">
        <f t="shared" si="0"/>
        <v>NTmA Jacquelin Nava</v>
      </c>
      <c r="H13" s="8">
        <v>5579072408</v>
      </c>
      <c r="I13" s="6">
        <v>63627755</v>
      </c>
      <c r="M13" s="32">
        <f t="shared" si="1"/>
        <v>84</v>
      </c>
      <c r="O13" s="6">
        <v>65</v>
      </c>
      <c r="P13" s="36">
        <v>11</v>
      </c>
      <c r="Q13" s="44">
        <v>43862</v>
      </c>
      <c r="R13" s="36">
        <v>101</v>
      </c>
      <c r="S13" s="36" t="s">
        <v>214</v>
      </c>
      <c r="T13" s="36">
        <v>2</v>
      </c>
      <c r="U13" s="36">
        <v>1</v>
      </c>
      <c r="V13" s="36">
        <v>2</v>
      </c>
      <c r="W13" s="36" t="s">
        <v>92</v>
      </c>
      <c r="X13" s="36">
        <v>2</v>
      </c>
      <c r="Y13" s="36">
        <v>1</v>
      </c>
      <c r="Z13" s="36">
        <v>1</v>
      </c>
      <c r="AA13" s="36" t="s">
        <v>72</v>
      </c>
      <c r="AB13" s="36">
        <v>6</v>
      </c>
      <c r="AC13" s="36">
        <v>1</v>
      </c>
      <c r="AD13" s="36">
        <v>1</v>
      </c>
      <c r="AE13" s="36">
        <v>5</v>
      </c>
      <c r="AF13" s="36">
        <v>1</v>
      </c>
      <c r="AG13" s="36">
        <v>10</v>
      </c>
      <c r="AH13" s="36">
        <v>1</v>
      </c>
      <c r="AI13" s="36">
        <v>4</v>
      </c>
      <c r="AJ13" s="36">
        <v>2</v>
      </c>
      <c r="AK13" s="36">
        <v>2</v>
      </c>
      <c r="AL13" s="36">
        <v>2</v>
      </c>
      <c r="AM13" s="36">
        <v>7</v>
      </c>
      <c r="AN13" s="36" t="s">
        <v>95</v>
      </c>
      <c r="AO13" s="36">
        <v>1</v>
      </c>
      <c r="AP13" s="36">
        <v>1</v>
      </c>
      <c r="AQ13" s="36" t="s">
        <v>218</v>
      </c>
      <c r="AR13" s="36" t="s">
        <v>219</v>
      </c>
      <c r="AS13" s="36" t="s">
        <v>220</v>
      </c>
      <c r="AT13" s="36">
        <v>5579072408</v>
      </c>
      <c r="AU13" s="36">
        <v>5563627755</v>
      </c>
    </row>
    <row r="14" spans="1:51" ht="15">
      <c r="C14" s="6" t="s">
        <v>56</v>
      </c>
      <c r="D14" s="6" t="s">
        <v>221</v>
      </c>
      <c r="E14" s="6" t="s">
        <v>222</v>
      </c>
      <c r="F14" s="6" t="str">
        <f t="shared" si="0"/>
        <v>NTmA Luz Maria Montaño</v>
      </c>
      <c r="H14" s="8">
        <v>5613469048</v>
      </c>
      <c r="I14" s="6">
        <v>5520458682</v>
      </c>
      <c r="M14" s="32">
        <f t="shared" si="1"/>
        <v>48</v>
      </c>
      <c r="O14" s="6">
        <v>37</v>
      </c>
      <c r="P14" s="36" t="s">
        <v>224</v>
      </c>
      <c r="Q14" s="36">
        <v>4</v>
      </c>
      <c r="R14" s="38"/>
      <c r="S14" s="36" t="s">
        <v>153</v>
      </c>
      <c r="T14" s="36">
        <v>2</v>
      </c>
      <c r="U14" s="36">
        <v>2</v>
      </c>
      <c r="V14" s="36">
        <v>1</v>
      </c>
      <c r="W14" s="36" t="s">
        <v>85</v>
      </c>
      <c r="X14" s="36">
        <v>1</v>
      </c>
      <c r="Y14" s="36">
        <v>1</v>
      </c>
      <c r="Z14" s="36">
        <v>1</v>
      </c>
      <c r="AA14" s="36" t="s">
        <v>136</v>
      </c>
      <c r="AB14" s="36" t="s">
        <v>94</v>
      </c>
      <c r="AC14" s="36" t="s">
        <v>227</v>
      </c>
      <c r="AD14" s="36">
        <v>1</v>
      </c>
      <c r="AE14" s="36">
        <v>30</v>
      </c>
      <c r="AF14" s="36">
        <v>1</v>
      </c>
      <c r="AG14" s="36">
        <v>8.8000000000000007</v>
      </c>
      <c r="AH14" s="36">
        <v>23</v>
      </c>
      <c r="AI14" s="36">
        <v>4</v>
      </c>
      <c r="AJ14" s="36">
        <v>0</v>
      </c>
      <c r="AK14" s="36">
        <v>1</v>
      </c>
      <c r="AL14" s="36">
        <v>2</v>
      </c>
      <c r="AM14" s="36">
        <v>3</v>
      </c>
      <c r="AN14" s="36">
        <v>1</v>
      </c>
      <c r="AO14" s="36">
        <v>1</v>
      </c>
      <c r="AP14" s="36">
        <v>2</v>
      </c>
      <c r="AQ14" s="36" t="s">
        <v>228</v>
      </c>
      <c r="AR14" s="36" t="s">
        <v>229</v>
      </c>
      <c r="AS14" s="36" t="s">
        <v>230</v>
      </c>
      <c r="AT14" s="36">
        <v>5613469048</v>
      </c>
      <c r="AU14" s="36">
        <v>5520458682</v>
      </c>
    </row>
    <row r="15" spans="1:51" ht="15">
      <c r="C15" s="6" t="s">
        <v>56</v>
      </c>
      <c r="D15" s="6" t="s">
        <v>232</v>
      </c>
      <c r="E15" s="6" t="s">
        <v>233</v>
      </c>
      <c r="F15" s="6" t="str">
        <f t="shared" si="0"/>
        <v>NTmA Thalia Gama</v>
      </c>
      <c r="H15" s="8">
        <v>5586045493</v>
      </c>
      <c r="M15" s="32">
        <f t="shared" si="1"/>
        <v>41</v>
      </c>
      <c r="O15" s="6">
        <v>32</v>
      </c>
      <c r="P15" s="36">
        <v>9</v>
      </c>
      <c r="Q15" s="36">
        <v>3</v>
      </c>
      <c r="R15" s="36">
        <v>5</v>
      </c>
      <c r="S15" s="36" t="s">
        <v>235</v>
      </c>
      <c r="T15" s="36">
        <v>2</v>
      </c>
      <c r="U15" s="36">
        <v>2</v>
      </c>
      <c r="V15" s="36">
        <v>1</v>
      </c>
      <c r="W15" s="36" t="s">
        <v>237</v>
      </c>
      <c r="X15" s="36">
        <v>1</v>
      </c>
      <c r="Y15" s="36">
        <v>2</v>
      </c>
      <c r="Z15" s="36">
        <v>1</v>
      </c>
      <c r="AA15" s="36" t="s">
        <v>238</v>
      </c>
      <c r="AB15" s="36">
        <v>6</v>
      </c>
      <c r="AC15" s="36">
        <v>1</v>
      </c>
      <c r="AD15" s="36">
        <v>1</v>
      </c>
      <c r="AE15" s="36">
        <v>30</v>
      </c>
      <c r="AF15" s="36">
        <v>1</v>
      </c>
      <c r="AG15" s="36">
        <v>9</v>
      </c>
      <c r="AH15" s="36">
        <v>2</v>
      </c>
      <c r="AI15" s="36">
        <v>4</v>
      </c>
      <c r="AJ15" s="36">
        <v>0</v>
      </c>
      <c r="AK15" s="36">
        <v>2</v>
      </c>
      <c r="AL15" s="36">
        <v>2</v>
      </c>
      <c r="AM15" s="36" t="s">
        <v>239</v>
      </c>
      <c r="AN15" s="36">
        <v>2</v>
      </c>
      <c r="AO15" s="36">
        <v>1</v>
      </c>
      <c r="AP15" s="36">
        <v>1</v>
      </c>
      <c r="AQ15" s="38"/>
      <c r="AR15" s="38"/>
      <c r="AS15" s="36" t="s">
        <v>240</v>
      </c>
      <c r="AT15" s="36">
        <v>5586045493</v>
      </c>
      <c r="AU15" s="38"/>
    </row>
    <row r="16" spans="1:51" ht="15" hidden="1">
      <c r="C16" s="6" t="s">
        <v>56</v>
      </c>
      <c r="D16" s="6" t="s">
        <v>241</v>
      </c>
      <c r="E16" s="6" t="s">
        <v>242</v>
      </c>
      <c r="F16" s="6" t="str">
        <f t="shared" si="0"/>
        <v>NTmA Angelica Reyes</v>
      </c>
      <c r="H16" s="13"/>
      <c r="M16" s="32">
        <f t="shared" si="1"/>
        <v>50</v>
      </c>
      <c r="O16" s="6">
        <v>39</v>
      </c>
      <c r="P16" s="36">
        <v>101</v>
      </c>
      <c r="Q16" s="36">
        <v>15</v>
      </c>
      <c r="R16" s="36">
        <v>16</v>
      </c>
      <c r="S16" s="36" t="s">
        <v>91</v>
      </c>
      <c r="T16" s="36">
        <v>1</v>
      </c>
      <c r="U16" s="36">
        <v>2</v>
      </c>
      <c r="V16" s="36">
        <v>3</v>
      </c>
      <c r="W16" s="36" t="s">
        <v>163</v>
      </c>
      <c r="X16" s="36">
        <v>1</v>
      </c>
      <c r="Y16" s="36">
        <v>1</v>
      </c>
      <c r="Z16" s="36">
        <v>1</v>
      </c>
      <c r="AA16" s="36" t="s">
        <v>72</v>
      </c>
      <c r="AB16" s="36" t="s">
        <v>72</v>
      </c>
      <c r="AC16" s="36">
        <v>1</v>
      </c>
      <c r="AD16" s="36">
        <v>4</v>
      </c>
      <c r="AE16" s="36">
        <v>20</v>
      </c>
      <c r="AF16" s="36">
        <v>1</v>
      </c>
      <c r="AG16" s="36">
        <v>7.2</v>
      </c>
      <c r="AH16" s="36">
        <v>2</v>
      </c>
      <c r="AI16" s="36">
        <v>4</v>
      </c>
      <c r="AJ16" s="36">
        <v>0</v>
      </c>
      <c r="AK16" s="36">
        <v>2</v>
      </c>
      <c r="AL16" s="36">
        <v>0</v>
      </c>
      <c r="AM16" s="36">
        <v>99</v>
      </c>
      <c r="AN16" s="36">
        <v>1</v>
      </c>
      <c r="AO16" s="36">
        <v>1</v>
      </c>
      <c r="AP16" s="36">
        <v>1</v>
      </c>
      <c r="AQ16" s="38"/>
      <c r="AR16" s="38"/>
      <c r="AS16" s="36" t="s">
        <v>247</v>
      </c>
      <c r="AT16" s="38"/>
      <c r="AU16" s="38"/>
    </row>
    <row r="17" spans="1:51" ht="15">
      <c r="C17" s="6" t="s">
        <v>56</v>
      </c>
      <c r="D17" s="6" t="s">
        <v>248</v>
      </c>
      <c r="E17" s="6" t="s">
        <v>249</v>
      </c>
      <c r="F17" s="6" t="str">
        <f t="shared" si="0"/>
        <v>NTmA Celida Azucena Enriquez</v>
      </c>
      <c r="H17" s="8">
        <v>5533862109</v>
      </c>
      <c r="M17" s="32">
        <f t="shared" si="1"/>
        <v>75</v>
      </c>
      <c r="O17" s="6">
        <v>58</v>
      </c>
      <c r="P17" s="36">
        <v>16</v>
      </c>
      <c r="Q17" s="36">
        <v>101</v>
      </c>
      <c r="R17" s="36">
        <v>15</v>
      </c>
      <c r="S17" s="36" t="s">
        <v>250</v>
      </c>
      <c r="T17" s="36">
        <v>1</v>
      </c>
      <c r="U17" s="36">
        <v>1</v>
      </c>
      <c r="V17" s="36">
        <v>1</v>
      </c>
      <c r="W17" s="36" t="s">
        <v>251</v>
      </c>
      <c r="X17" s="36">
        <v>2</v>
      </c>
      <c r="Y17" s="36">
        <v>1</v>
      </c>
      <c r="Z17" s="36">
        <v>1</v>
      </c>
      <c r="AA17" s="36" t="s">
        <v>95</v>
      </c>
      <c r="AB17" s="36">
        <v>6</v>
      </c>
      <c r="AC17" s="36">
        <v>1</v>
      </c>
      <c r="AD17" s="36">
        <v>1</v>
      </c>
      <c r="AE17" s="36">
        <v>10</v>
      </c>
      <c r="AF17" s="36">
        <v>1</v>
      </c>
      <c r="AG17" s="38"/>
      <c r="AH17" s="36">
        <v>2</v>
      </c>
      <c r="AI17" s="36">
        <v>99</v>
      </c>
      <c r="AJ17" s="36">
        <v>1</v>
      </c>
      <c r="AK17" s="36">
        <v>1</v>
      </c>
      <c r="AL17" s="36">
        <v>2</v>
      </c>
      <c r="AM17" s="36">
        <v>8</v>
      </c>
      <c r="AN17" s="36">
        <v>2</v>
      </c>
      <c r="AO17" s="36">
        <v>1</v>
      </c>
      <c r="AP17" s="36">
        <v>2</v>
      </c>
      <c r="AQ17" s="36" t="s">
        <v>252</v>
      </c>
      <c r="AR17" s="36" t="s">
        <v>253</v>
      </c>
      <c r="AS17" s="36" t="s">
        <v>249</v>
      </c>
      <c r="AT17" s="36">
        <v>5533862109</v>
      </c>
      <c r="AU17" s="38"/>
    </row>
    <row r="18" spans="1:51" ht="15">
      <c r="A18" s="54"/>
      <c r="B18" s="54"/>
      <c r="C18" s="19" t="s">
        <v>56</v>
      </c>
      <c r="D18" s="19" t="s">
        <v>257</v>
      </c>
      <c r="E18" s="19" t="s">
        <v>258</v>
      </c>
      <c r="F18" s="19" t="str">
        <f t="shared" si="0"/>
        <v>NTmA Ma Agustina Diego</v>
      </c>
      <c r="G18" s="54"/>
      <c r="H18" s="55">
        <v>5527532431</v>
      </c>
      <c r="I18" s="19">
        <v>58430184</v>
      </c>
      <c r="J18" s="54"/>
      <c r="K18" s="54"/>
      <c r="L18" s="54"/>
      <c r="M18" s="54">
        <f t="shared" si="1"/>
        <v>76</v>
      </c>
      <c r="N18" s="54"/>
      <c r="O18" s="19">
        <v>59</v>
      </c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4"/>
      <c r="AW18" s="54"/>
      <c r="AX18" s="54"/>
    </row>
    <row r="19" spans="1:51" ht="15">
      <c r="C19" s="6" t="s">
        <v>56</v>
      </c>
      <c r="D19" s="6" t="s">
        <v>260</v>
      </c>
      <c r="E19" s="6" t="s">
        <v>261</v>
      </c>
      <c r="F19" s="6" t="str">
        <f t="shared" si="0"/>
        <v>NTmA Lizbeth Gnzlz Olaya</v>
      </c>
      <c r="H19" s="8">
        <v>5537237440</v>
      </c>
      <c r="M19" s="32">
        <f t="shared" si="1"/>
        <v>50</v>
      </c>
      <c r="O19" s="6">
        <v>39</v>
      </c>
      <c r="P19" s="38"/>
      <c r="Q19" s="38"/>
      <c r="R19" s="38"/>
      <c r="S19" s="38"/>
      <c r="T19" s="36">
        <v>2</v>
      </c>
      <c r="U19" s="36">
        <v>2</v>
      </c>
      <c r="V19" s="36">
        <v>1</v>
      </c>
      <c r="W19" s="36" t="s">
        <v>263</v>
      </c>
      <c r="X19" s="36">
        <v>2</v>
      </c>
      <c r="Y19" s="36">
        <v>2</v>
      </c>
      <c r="Z19" s="36">
        <v>1</v>
      </c>
      <c r="AA19" s="36" t="s">
        <v>93</v>
      </c>
      <c r="AB19" s="36">
        <v>6</v>
      </c>
      <c r="AC19" s="36" t="s">
        <v>95</v>
      </c>
      <c r="AD19" s="36">
        <v>1</v>
      </c>
      <c r="AE19" s="36">
        <v>15</v>
      </c>
      <c r="AF19" s="36">
        <v>1</v>
      </c>
      <c r="AG19" s="36">
        <v>7</v>
      </c>
      <c r="AH19" s="36">
        <v>2</v>
      </c>
      <c r="AI19" s="36" t="s">
        <v>176</v>
      </c>
      <c r="AJ19" s="36">
        <v>3</v>
      </c>
      <c r="AK19" s="36">
        <v>2</v>
      </c>
      <c r="AL19" s="36">
        <v>3</v>
      </c>
      <c r="AM19" s="36">
        <v>4</v>
      </c>
      <c r="AN19" s="36">
        <v>3</v>
      </c>
      <c r="AO19" s="36">
        <v>2</v>
      </c>
      <c r="AP19" s="36">
        <v>1</v>
      </c>
      <c r="AQ19" s="38"/>
      <c r="AR19" s="36" t="s">
        <v>264</v>
      </c>
      <c r="AS19" s="36" t="s">
        <v>265</v>
      </c>
      <c r="AT19" s="36">
        <v>5537237440</v>
      </c>
      <c r="AU19" s="38"/>
    </row>
    <row r="20" spans="1:51" ht="15">
      <c r="C20" s="6" t="s">
        <v>56</v>
      </c>
      <c r="D20" s="6" t="s">
        <v>266</v>
      </c>
      <c r="E20" s="6" t="s">
        <v>267</v>
      </c>
      <c r="F20" s="6" t="str">
        <f t="shared" si="0"/>
        <v>NTmA Emelia Juarez Lopez</v>
      </c>
      <c r="H20" s="8">
        <v>5551820157</v>
      </c>
      <c r="I20" s="6">
        <v>58430291</v>
      </c>
      <c r="M20" s="32">
        <f t="shared" si="1"/>
        <v>68</v>
      </c>
      <c r="O20" s="6">
        <v>53</v>
      </c>
      <c r="P20" s="36">
        <v>15</v>
      </c>
      <c r="Q20" s="36">
        <v>11</v>
      </c>
      <c r="R20" s="36">
        <v>101</v>
      </c>
      <c r="S20" s="36" t="s">
        <v>268</v>
      </c>
      <c r="T20" s="36">
        <v>2</v>
      </c>
      <c r="U20" s="36">
        <v>1</v>
      </c>
      <c r="V20" s="36">
        <v>1</v>
      </c>
      <c r="W20" s="36" t="s">
        <v>154</v>
      </c>
      <c r="X20" s="36">
        <v>2</v>
      </c>
      <c r="Y20" s="36">
        <v>1</v>
      </c>
      <c r="Z20" s="36">
        <v>1</v>
      </c>
      <c r="AA20" s="36">
        <v>4</v>
      </c>
      <c r="AB20" s="36">
        <v>6</v>
      </c>
      <c r="AC20" s="36">
        <v>1</v>
      </c>
      <c r="AD20" s="36">
        <v>1</v>
      </c>
      <c r="AE20" s="36">
        <v>15</v>
      </c>
      <c r="AF20" s="36">
        <v>1</v>
      </c>
      <c r="AG20" s="36">
        <v>9.5</v>
      </c>
      <c r="AH20" s="36">
        <v>1</v>
      </c>
      <c r="AI20" s="36">
        <v>4</v>
      </c>
      <c r="AJ20" s="36">
        <v>2</v>
      </c>
      <c r="AK20" s="36">
        <v>1</v>
      </c>
      <c r="AL20" s="36">
        <v>2</v>
      </c>
      <c r="AM20" s="36">
        <v>5</v>
      </c>
      <c r="AN20" s="36">
        <v>1</v>
      </c>
      <c r="AO20" s="36">
        <v>1</v>
      </c>
      <c r="AP20" s="36">
        <v>1</v>
      </c>
      <c r="AQ20" s="38"/>
      <c r="AR20" s="36" t="s">
        <v>271</v>
      </c>
      <c r="AS20" s="36" t="s">
        <v>272</v>
      </c>
      <c r="AT20" s="36">
        <v>5558430291</v>
      </c>
      <c r="AU20" s="38"/>
    </row>
    <row r="21" spans="1:51" ht="15" hidden="1">
      <c r="C21" s="6" t="s">
        <v>56</v>
      </c>
      <c r="D21" s="6" t="s">
        <v>273</v>
      </c>
      <c r="E21" s="6" t="s">
        <v>274</v>
      </c>
      <c r="F21" s="6" t="str">
        <f t="shared" si="0"/>
        <v>NTmA Ma Dolores Lopez</v>
      </c>
      <c r="H21" s="13"/>
      <c r="I21" s="6">
        <v>17096155</v>
      </c>
      <c r="M21" s="32">
        <f t="shared" si="1"/>
        <v>52</v>
      </c>
      <c r="O21" s="6">
        <v>40</v>
      </c>
      <c r="P21" s="36">
        <v>11</v>
      </c>
      <c r="Q21" s="36">
        <v>15</v>
      </c>
      <c r="R21" s="36">
        <v>101</v>
      </c>
      <c r="S21" s="36" t="s">
        <v>277</v>
      </c>
      <c r="T21" s="36">
        <v>2</v>
      </c>
      <c r="U21" s="36">
        <v>1</v>
      </c>
      <c r="V21" s="36">
        <v>1</v>
      </c>
      <c r="W21" s="36" t="s">
        <v>92</v>
      </c>
      <c r="X21" s="36">
        <v>2</v>
      </c>
      <c r="Y21" s="36">
        <v>2</v>
      </c>
      <c r="Z21" s="36">
        <v>1</v>
      </c>
      <c r="AA21" s="36" t="s">
        <v>72</v>
      </c>
      <c r="AB21" s="36">
        <v>6</v>
      </c>
      <c r="AC21" s="36">
        <v>7</v>
      </c>
      <c r="AD21" s="36">
        <v>1</v>
      </c>
      <c r="AE21" s="38"/>
      <c r="AF21" s="36">
        <v>1</v>
      </c>
      <c r="AG21" s="38"/>
      <c r="AH21" s="36">
        <v>1</v>
      </c>
      <c r="AI21" s="36">
        <v>99</v>
      </c>
      <c r="AJ21" s="36">
        <v>1</v>
      </c>
      <c r="AK21" s="36">
        <v>1</v>
      </c>
      <c r="AL21" s="36">
        <v>1</v>
      </c>
      <c r="AM21" s="36">
        <v>7</v>
      </c>
      <c r="AN21" s="36" t="s">
        <v>95</v>
      </c>
      <c r="AO21" s="36">
        <v>1</v>
      </c>
      <c r="AP21" s="36">
        <v>1</v>
      </c>
      <c r="AQ21" s="36" t="s">
        <v>282</v>
      </c>
      <c r="AR21" s="36" t="s">
        <v>283</v>
      </c>
      <c r="AS21" s="36" t="s">
        <v>284</v>
      </c>
      <c r="AT21" s="36">
        <v>5517096155</v>
      </c>
      <c r="AU21" s="38"/>
    </row>
    <row r="22" spans="1:51" ht="15">
      <c r="A22" s="54"/>
      <c r="B22" s="54"/>
      <c r="C22" s="19" t="s">
        <v>56</v>
      </c>
      <c r="D22" s="19" t="s">
        <v>285</v>
      </c>
      <c r="E22" s="19" t="s">
        <v>286</v>
      </c>
      <c r="F22" s="19" t="str">
        <f t="shared" si="0"/>
        <v>NTmA Ma Liboria Rosales</v>
      </c>
      <c r="G22" s="54"/>
      <c r="H22" s="55">
        <v>5564109291</v>
      </c>
      <c r="I22" s="54"/>
      <c r="J22" s="54"/>
      <c r="K22" s="54"/>
      <c r="L22" s="54"/>
      <c r="M22" s="54">
        <f t="shared" si="1"/>
        <v>45</v>
      </c>
      <c r="N22" s="54"/>
      <c r="O22" s="19">
        <v>35</v>
      </c>
      <c r="P22" s="63">
        <v>1</v>
      </c>
      <c r="Q22" s="57"/>
      <c r="R22" s="57"/>
      <c r="S22" s="63" t="s">
        <v>291</v>
      </c>
      <c r="T22" s="63">
        <v>2</v>
      </c>
      <c r="U22" s="63">
        <v>1</v>
      </c>
      <c r="V22" s="63">
        <v>1</v>
      </c>
      <c r="W22" s="63" t="s">
        <v>154</v>
      </c>
      <c r="X22" s="63">
        <v>2</v>
      </c>
      <c r="Y22" s="63">
        <v>1</v>
      </c>
      <c r="Z22" s="63">
        <v>1</v>
      </c>
      <c r="AA22" s="63" t="s">
        <v>72</v>
      </c>
      <c r="AB22" s="63">
        <v>6</v>
      </c>
      <c r="AC22" s="63">
        <v>0</v>
      </c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4"/>
      <c r="AW22" s="54"/>
      <c r="AX22" s="54"/>
    </row>
    <row r="23" spans="1:51" ht="15">
      <c r="C23" s="6" t="s">
        <v>56</v>
      </c>
      <c r="D23" s="6" t="s">
        <v>298</v>
      </c>
      <c r="E23" s="6" t="s">
        <v>299</v>
      </c>
      <c r="F23" s="6" t="str">
        <f t="shared" si="0"/>
        <v>NTmA Laura Guzman</v>
      </c>
      <c r="H23" s="8">
        <v>5518377075</v>
      </c>
      <c r="M23" s="32">
        <f t="shared" si="1"/>
        <v>54</v>
      </c>
      <c r="O23" s="6">
        <v>42</v>
      </c>
      <c r="P23" s="36">
        <v>101</v>
      </c>
      <c r="Q23" s="36">
        <v>11</v>
      </c>
      <c r="R23" s="36">
        <v>15</v>
      </c>
      <c r="S23" s="36" t="s">
        <v>303</v>
      </c>
      <c r="T23" s="36">
        <v>1</v>
      </c>
      <c r="U23" s="36">
        <v>2</v>
      </c>
      <c r="V23" s="36">
        <v>3</v>
      </c>
      <c r="W23" s="36">
        <v>1</v>
      </c>
      <c r="X23" s="36">
        <v>1</v>
      </c>
      <c r="Y23" s="36">
        <v>2</v>
      </c>
      <c r="Z23" s="36">
        <v>1</v>
      </c>
      <c r="AA23" s="36" t="s">
        <v>72</v>
      </c>
      <c r="AB23" s="36" t="s">
        <v>176</v>
      </c>
      <c r="AC23" s="36">
        <v>2</v>
      </c>
      <c r="AD23" s="36">
        <v>4</v>
      </c>
      <c r="AE23" s="36">
        <v>60</v>
      </c>
      <c r="AF23" s="36">
        <v>1</v>
      </c>
      <c r="AG23" s="36">
        <v>7</v>
      </c>
      <c r="AH23" s="36">
        <v>1</v>
      </c>
      <c r="AI23" s="36">
        <v>99</v>
      </c>
      <c r="AJ23" s="36">
        <v>2</v>
      </c>
      <c r="AK23" s="36">
        <v>2</v>
      </c>
      <c r="AL23" s="36">
        <v>3</v>
      </c>
      <c r="AM23" s="36">
        <v>5</v>
      </c>
      <c r="AN23" s="36">
        <v>2</v>
      </c>
      <c r="AO23" s="36">
        <v>1</v>
      </c>
      <c r="AP23" s="36">
        <v>2</v>
      </c>
      <c r="AQ23" s="36" t="s">
        <v>307</v>
      </c>
      <c r="AR23" s="36" t="s">
        <v>308</v>
      </c>
      <c r="AS23" s="36" t="s">
        <v>309</v>
      </c>
      <c r="AT23" s="36">
        <v>5583770075</v>
      </c>
      <c r="AU23" s="38"/>
    </row>
    <row r="24" spans="1:51" ht="15">
      <c r="C24" s="6" t="s">
        <v>56</v>
      </c>
      <c r="D24" s="6" t="s">
        <v>310</v>
      </c>
      <c r="E24" s="6" t="s">
        <v>311</v>
      </c>
      <c r="F24" s="6" t="str">
        <f t="shared" si="0"/>
        <v>NTmA Angel Gnzlz</v>
      </c>
      <c r="H24" s="8">
        <v>5534191025</v>
      </c>
      <c r="I24" s="6">
        <v>16436092</v>
      </c>
      <c r="M24" s="32">
        <f t="shared" si="1"/>
        <v>49</v>
      </c>
      <c r="O24" s="6">
        <v>38</v>
      </c>
      <c r="P24" s="36">
        <v>11</v>
      </c>
      <c r="Q24" s="36">
        <v>101</v>
      </c>
      <c r="R24" s="36">
        <v>15</v>
      </c>
      <c r="S24" s="36" t="s">
        <v>303</v>
      </c>
      <c r="T24" s="36">
        <v>1</v>
      </c>
      <c r="U24" s="36">
        <v>1</v>
      </c>
      <c r="V24" s="36">
        <v>2</v>
      </c>
      <c r="W24" s="36">
        <v>1</v>
      </c>
      <c r="X24" s="36">
        <v>2</v>
      </c>
      <c r="Y24" s="36">
        <v>2</v>
      </c>
      <c r="Z24" s="36">
        <v>1</v>
      </c>
      <c r="AA24" s="36" t="s">
        <v>93</v>
      </c>
      <c r="AB24" s="36" t="s">
        <v>188</v>
      </c>
      <c r="AC24" s="36">
        <v>1</v>
      </c>
      <c r="AD24" s="36">
        <v>1</v>
      </c>
      <c r="AE24" s="36">
        <v>60</v>
      </c>
      <c r="AF24" s="36">
        <v>1</v>
      </c>
      <c r="AG24" s="36">
        <v>7</v>
      </c>
      <c r="AH24" s="36">
        <v>2</v>
      </c>
      <c r="AI24" s="36">
        <v>4</v>
      </c>
      <c r="AJ24" s="36">
        <v>1</v>
      </c>
      <c r="AK24" s="36">
        <v>3</v>
      </c>
      <c r="AL24" s="36">
        <v>4</v>
      </c>
      <c r="AM24" s="36">
        <v>5</v>
      </c>
      <c r="AN24" s="36">
        <v>2</v>
      </c>
      <c r="AO24" s="36">
        <v>2</v>
      </c>
      <c r="AP24" s="36">
        <v>2</v>
      </c>
      <c r="AQ24" s="38"/>
      <c r="AR24" s="36" t="s">
        <v>317</v>
      </c>
      <c r="AS24" s="36" t="s">
        <v>318</v>
      </c>
      <c r="AT24" s="38"/>
      <c r="AU24" s="38"/>
    </row>
    <row r="25" spans="1:51" ht="15">
      <c r="C25" s="6" t="s">
        <v>56</v>
      </c>
      <c r="D25" s="6" t="s">
        <v>321</v>
      </c>
      <c r="E25" s="6" t="s">
        <v>322</v>
      </c>
      <c r="F25" s="6" t="str">
        <f t="shared" si="0"/>
        <v>NTmA Caritina Cervantes</v>
      </c>
      <c r="H25" s="8">
        <v>5520851568</v>
      </c>
      <c r="M25" s="32">
        <f t="shared" si="1"/>
        <v>63</v>
      </c>
      <c r="O25" s="6">
        <v>49</v>
      </c>
      <c r="P25" s="36">
        <v>11</v>
      </c>
      <c r="Q25" s="36">
        <v>15</v>
      </c>
      <c r="R25" s="36">
        <v>101</v>
      </c>
      <c r="S25" s="36" t="s">
        <v>91</v>
      </c>
      <c r="T25" s="36">
        <v>1</v>
      </c>
      <c r="U25" s="36">
        <v>1</v>
      </c>
      <c r="V25" s="36">
        <v>1</v>
      </c>
      <c r="W25" s="36" t="s">
        <v>324</v>
      </c>
      <c r="X25" s="36">
        <v>2</v>
      </c>
      <c r="Y25" s="36">
        <v>2</v>
      </c>
      <c r="Z25" s="36">
        <v>2</v>
      </c>
      <c r="AA25" s="36" t="s">
        <v>326</v>
      </c>
      <c r="AB25" s="36" t="s">
        <v>95</v>
      </c>
      <c r="AC25" s="36" t="s">
        <v>327</v>
      </c>
      <c r="AD25" s="36">
        <v>1</v>
      </c>
      <c r="AE25" s="36">
        <v>20</v>
      </c>
      <c r="AF25" s="36">
        <v>1</v>
      </c>
      <c r="AG25" s="36">
        <v>9.1</v>
      </c>
      <c r="AH25" s="36">
        <v>2</v>
      </c>
      <c r="AI25" s="36">
        <v>4</v>
      </c>
      <c r="AJ25" s="36">
        <v>0</v>
      </c>
      <c r="AK25" s="36">
        <v>2</v>
      </c>
      <c r="AL25" s="36">
        <v>4</v>
      </c>
      <c r="AM25" s="36">
        <v>4</v>
      </c>
      <c r="AN25" s="36">
        <v>1</v>
      </c>
      <c r="AO25" s="36">
        <v>2</v>
      </c>
      <c r="AP25" s="36">
        <v>1</v>
      </c>
      <c r="AQ25" s="36" t="s">
        <v>328</v>
      </c>
      <c r="AR25" s="36" t="s">
        <v>329</v>
      </c>
      <c r="AS25" s="36" t="s">
        <v>330</v>
      </c>
      <c r="AT25" s="36">
        <v>5520851568</v>
      </c>
      <c r="AU25" s="38"/>
    </row>
    <row r="26" spans="1:51" ht="15">
      <c r="C26" s="6" t="s">
        <v>56</v>
      </c>
      <c r="D26" s="6" t="s">
        <v>332</v>
      </c>
      <c r="F26" s="6" t="str">
        <f t="shared" si="0"/>
        <v xml:space="preserve">NTmA </v>
      </c>
      <c r="H26" s="8">
        <v>25415558</v>
      </c>
      <c r="I26" s="6">
        <v>30353739</v>
      </c>
      <c r="J26" s="6">
        <v>75854130</v>
      </c>
      <c r="M26" s="32">
        <f t="shared" si="1"/>
        <v>64</v>
      </c>
      <c r="O26" s="6">
        <v>50</v>
      </c>
      <c r="P26" s="36"/>
      <c r="Q26" s="38"/>
      <c r="R26" s="38"/>
      <c r="S26" s="38"/>
      <c r="T26" s="36">
        <v>2</v>
      </c>
      <c r="U26" s="36">
        <v>1</v>
      </c>
      <c r="V26" s="36">
        <v>1</v>
      </c>
      <c r="W26" s="36" t="s">
        <v>92</v>
      </c>
      <c r="X26" s="36">
        <v>2</v>
      </c>
      <c r="Y26" s="36">
        <v>1</v>
      </c>
      <c r="Z26" s="36">
        <v>1</v>
      </c>
      <c r="AA26" s="36" t="s">
        <v>333</v>
      </c>
      <c r="AB26" s="36">
        <v>4</v>
      </c>
      <c r="AC26" s="36">
        <v>1</v>
      </c>
      <c r="AD26" s="36">
        <v>1</v>
      </c>
      <c r="AE26" s="36">
        <v>60</v>
      </c>
      <c r="AF26" s="36">
        <v>1</v>
      </c>
      <c r="AG26" s="36">
        <v>9.1999999999999993</v>
      </c>
      <c r="AH26" s="36">
        <v>2</v>
      </c>
      <c r="AI26" s="36">
        <v>4</v>
      </c>
      <c r="AJ26" s="36">
        <v>1</v>
      </c>
      <c r="AK26" s="36">
        <v>2</v>
      </c>
      <c r="AL26" s="36">
        <v>2</v>
      </c>
      <c r="AM26" s="36">
        <v>99</v>
      </c>
      <c r="AN26" s="36">
        <v>4</v>
      </c>
      <c r="AO26" s="36">
        <v>1</v>
      </c>
      <c r="AP26" s="36">
        <v>2</v>
      </c>
      <c r="AQ26" s="36" t="s">
        <v>334</v>
      </c>
      <c r="AR26" s="36" t="s">
        <v>335</v>
      </c>
      <c r="AS26" s="36">
        <v>5530353739</v>
      </c>
      <c r="AT26" s="36">
        <v>5575454130</v>
      </c>
      <c r="AU26" s="38"/>
    </row>
    <row r="27" spans="1:51" ht="15" hidden="1">
      <c r="A27" s="54"/>
      <c r="B27" s="54"/>
      <c r="C27" s="19" t="s">
        <v>56</v>
      </c>
      <c r="D27" s="19" t="s">
        <v>336</v>
      </c>
      <c r="E27" s="19" t="s">
        <v>337</v>
      </c>
      <c r="F27" s="19" t="str">
        <f t="shared" si="0"/>
        <v>NTmA Angelia Zarate</v>
      </c>
      <c r="G27" s="54"/>
      <c r="H27" s="68"/>
      <c r="I27" s="19">
        <v>58488122</v>
      </c>
      <c r="J27" s="54"/>
      <c r="K27" s="54"/>
      <c r="L27" s="54"/>
      <c r="M27" s="54">
        <f t="shared" si="1"/>
        <v>48</v>
      </c>
      <c r="N27" s="54"/>
      <c r="O27" s="19">
        <v>37</v>
      </c>
      <c r="P27" s="63" t="s">
        <v>342</v>
      </c>
      <c r="Q27" s="57"/>
      <c r="R27" s="57"/>
      <c r="S27" s="63" t="s">
        <v>343</v>
      </c>
      <c r="T27" s="63">
        <v>1</v>
      </c>
      <c r="U27" s="63">
        <v>1</v>
      </c>
      <c r="V27" s="63">
        <v>1</v>
      </c>
      <c r="W27" s="63" t="s">
        <v>154</v>
      </c>
      <c r="X27" s="63">
        <v>2</v>
      </c>
      <c r="Y27" s="63">
        <v>2</v>
      </c>
      <c r="Z27" s="63">
        <v>2</v>
      </c>
      <c r="AA27" s="63">
        <v>4</v>
      </c>
      <c r="AB27" s="63" t="s">
        <v>72</v>
      </c>
      <c r="AC27" s="63">
        <v>0</v>
      </c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4"/>
      <c r="AW27" s="54"/>
      <c r="AX27" s="54"/>
      <c r="AY27" s="54"/>
    </row>
    <row r="28" spans="1:51" ht="15">
      <c r="C28" s="6" t="s">
        <v>56</v>
      </c>
      <c r="D28" s="6" t="s">
        <v>347</v>
      </c>
      <c r="E28" s="6" t="s">
        <v>348</v>
      </c>
      <c r="F28" s="6" t="str">
        <f t="shared" si="0"/>
        <v>NTmA Miguel Angel</v>
      </c>
      <c r="H28" s="8">
        <v>5571394202</v>
      </c>
      <c r="M28" s="32">
        <f t="shared" si="1"/>
        <v>53</v>
      </c>
      <c r="O28" s="6">
        <v>41</v>
      </c>
      <c r="P28" s="36">
        <v>5</v>
      </c>
      <c r="Q28" s="38"/>
      <c r="R28" s="38"/>
      <c r="S28" s="36" t="s">
        <v>350</v>
      </c>
      <c r="T28" s="36">
        <v>1</v>
      </c>
      <c r="U28" s="36">
        <v>1</v>
      </c>
      <c r="V28" s="36">
        <v>2</v>
      </c>
      <c r="W28" s="70" t="s">
        <v>154</v>
      </c>
      <c r="X28" s="36">
        <v>1</v>
      </c>
      <c r="Y28" s="36">
        <v>1</v>
      </c>
      <c r="Z28" s="36">
        <v>1</v>
      </c>
      <c r="AA28" s="36" t="s">
        <v>76</v>
      </c>
      <c r="AB28" s="36" t="s">
        <v>136</v>
      </c>
      <c r="AC28" s="36">
        <v>2</v>
      </c>
      <c r="AD28" s="36">
        <v>1</v>
      </c>
      <c r="AE28" s="36">
        <v>40</v>
      </c>
      <c r="AF28" s="36">
        <v>1</v>
      </c>
      <c r="AG28" s="36">
        <v>7.4</v>
      </c>
      <c r="AH28" s="36">
        <v>1</v>
      </c>
      <c r="AI28" s="36">
        <v>4</v>
      </c>
      <c r="AJ28" s="36">
        <v>1</v>
      </c>
      <c r="AK28" s="36">
        <v>1</v>
      </c>
      <c r="AL28" s="36">
        <v>3</v>
      </c>
      <c r="AM28" s="36">
        <v>4</v>
      </c>
      <c r="AN28" s="36">
        <v>1</v>
      </c>
      <c r="AO28" s="36">
        <v>1</v>
      </c>
      <c r="AP28" s="36">
        <v>1</v>
      </c>
      <c r="AQ28" s="36" t="s">
        <v>357</v>
      </c>
      <c r="AR28" s="36" t="s">
        <v>358</v>
      </c>
      <c r="AS28" s="36" t="s">
        <v>348</v>
      </c>
      <c r="AT28" s="36">
        <v>5571394202</v>
      </c>
      <c r="AU28" s="38"/>
    </row>
    <row r="29" spans="1:51" ht="15">
      <c r="C29" s="6" t="s">
        <v>56</v>
      </c>
      <c r="D29" s="6" t="s">
        <v>359</v>
      </c>
      <c r="E29" s="6" t="s">
        <v>360</v>
      </c>
      <c r="F29" s="6" t="str">
        <f t="shared" si="0"/>
        <v>NTmA Veronica Vega</v>
      </c>
      <c r="H29" s="8">
        <v>5510329210</v>
      </c>
      <c r="I29" s="6">
        <v>25942009</v>
      </c>
      <c r="M29" s="32">
        <f t="shared" si="1"/>
        <v>86</v>
      </c>
      <c r="O29" s="6">
        <v>67</v>
      </c>
      <c r="P29" s="36">
        <v>11</v>
      </c>
      <c r="Q29" s="36">
        <v>101</v>
      </c>
      <c r="R29" s="36">
        <v>25</v>
      </c>
      <c r="S29" s="36" t="s">
        <v>365</v>
      </c>
      <c r="T29" s="36">
        <v>2</v>
      </c>
      <c r="U29" s="38"/>
      <c r="V29" s="36">
        <v>1</v>
      </c>
      <c r="W29" s="36" t="s">
        <v>154</v>
      </c>
      <c r="X29" s="36">
        <v>2</v>
      </c>
      <c r="Y29" s="36">
        <v>1</v>
      </c>
      <c r="Z29" s="36">
        <v>1</v>
      </c>
      <c r="AA29" s="36" t="s">
        <v>95</v>
      </c>
      <c r="AB29" s="36" t="s">
        <v>136</v>
      </c>
      <c r="AC29" s="36" t="s">
        <v>95</v>
      </c>
      <c r="AD29" s="36">
        <v>4</v>
      </c>
      <c r="AE29" s="36">
        <v>15</v>
      </c>
      <c r="AF29" s="36">
        <v>1</v>
      </c>
      <c r="AG29" s="36">
        <v>10</v>
      </c>
      <c r="AH29" s="36">
        <v>2</v>
      </c>
      <c r="AI29" s="36">
        <v>4</v>
      </c>
      <c r="AJ29" s="36">
        <v>1</v>
      </c>
      <c r="AK29" s="36">
        <v>1</v>
      </c>
      <c r="AL29" s="36">
        <v>1</v>
      </c>
      <c r="AM29" s="36">
        <v>6</v>
      </c>
      <c r="AN29" s="36">
        <v>1</v>
      </c>
      <c r="AO29" s="36">
        <v>1</v>
      </c>
      <c r="AP29" s="36">
        <v>1</v>
      </c>
      <c r="AQ29" s="36" t="s">
        <v>370</v>
      </c>
      <c r="AR29" s="36" t="s">
        <v>372</v>
      </c>
      <c r="AS29" s="36" t="s">
        <v>373</v>
      </c>
      <c r="AT29" s="36">
        <v>5510329710</v>
      </c>
      <c r="AU29" s="36">
        <v>5525947009</v>
      </c>
    </row>
    <row r="30" spans="1:51" ht="15">
      <c r="C30" s="6" t="s">
        <v>56</v>
      </c>
      <c r="D30" s="6" t="s">
        <v>374</v>
      </c>
      <c r="E30" s="6" t="s">
        <v>376</v>
      </c>
      <c r="F30" s="6" t="str">
        <f t="shared" si="0"/>
        <v>NTmA Nora Rivera</v>
      </c>
      <c r="H30" s="8">
        <v>5537651351</v>
      </c>
      <c r="I30" s="6">
        <v>5530227847</v>
      </c>
      <c r="M30" s="32">
        <f t="shared" si="1"/>
        <v>72</v>
      </c>
      <c r="O30" s="6">
        <v>56</v>
      </c>
      <c r="P30" s="36">
        <v>15</v>
      </c>
      <c r="Q30" s="36">
        <v>11</v>
      </c>
      <c r="R30" s="36">
        <v>101</v>
      </c>
      <c r="S30" s="36" t="s">
        <v>377</v>
      </c>
      <c r="T30" s="36">
        <v>1</v>
      </c>
      <c r="U30" s="36">
        <v>1</v>
      </c>
      <c r="V30" s="36">
        <v>1</v>
      </c>
      <c r="W30" s="36" t="s">
        <v>154</v>
      </c>
      <c r="X30" s="36">
        <v>2</v>
      </c>
      <c r="Y30" s="36">
        <v>1</v>
      </c>
      <c r="Z30" s="36">
        <v>2</v>
      </c>
      <c r="AA30" s="36" t="s">
        <v>378</v>
      </c>
      <c r="AB30" s="36" t="s">
        <v>379</v>
      </c>
      <c r="AC30" s="36">
        <v>1</v>
      </c>
      <c r="AD30" s="36">
        <v>1</v>
      </c>
      <c r="AE30" s="36">
        <v>8</v>
      </c>
      <c r="AF30" s="36">
        <v>1</v>
      </c>
      <c r="AG30" s="36">
        <v>8</v>
      </c>
      <c r="AH30" s="36">
        <v>1</v>
      </c>
      <c r="AI30" s="36">
        <v>4</v>
      </c>
      <c r="AJ30" s="36">
        <v>2</v>
      </c>
      <c r="AK30" s="36">
        <v>1</v>
      </c>
      <c r="AL30" s="36">
        <v>0</v>
      </c>
      <c r="AM30" s="36">
        <v>9</v>
      </c>
      <c r="AN30" s="36">
        <v>4</v>
      </c>
      <c r="AO30" s="36">
        <v>2</v>
      </c>
      <c r="AP30" s="36">
        <v>1</v>
      </c>
      <c r="AQ30" s="36" t="s">
        <v>380</v>
      </c>
      <c r="AR30" s="36" t="s">
        <v>381</v>
      </c>
      <c r="AS30" s="36" t="s">
        <v>382</v>
      </c>
      <c r="AT30" s="36">
        <v>5530227847</v>
      </c>
      <c r="AU30" s="36">
        <v>5537651351</v>
      </c>
    </row>
    <row r="31" spans="1:51" ht="15">
      <c r="C31" s="6" t="s">
        <v>56</v>
      </c>
      <c r="D31" s="6" t="s">
        <v>383</v>
      </c>
      <c r="E31" s="6" t="s">
        <v>384</v>
      </c>
      <c r="F31" s="6" t="str">
        <f t="shared" si="0"/>
        <v>NTmA Jimenez Galicia Lorena</v>
      </c>
      <c r="H31" s="8">
        <v>5540724079</v>
      </c>
      <c r="I31" s="6">
        <v>25947751</v>
      </c>
      <c r="M31" s="32">
        <f t="shared" si="1"/>
        <v>67</v>
      </c>
      <c r="O31" s="6">
        <v>52</v>
      </c>
      <c r="P31" s="36">
        <v>2</v>
      </c>
      <c r="Q31" s="36">
        <v>11</v>
      </c>
      <c r="R31" s="36">
        <v>101</v>
      </c>
      <c r="S31" s="36" t="s">
        <v>386</v>
      </c>
      <c r="T31" s="36">
        <v>2</v>
      </c>
      <c r="U31" s="36">
        <v>1</v>
      </c>
      <c r="V31" s="36">
        <v>1</v>
      </c>
      <c r="W31" s="36" t="s">
        <v>92</v>
      </c>
      <c r="X31" s="36">
        <v>1</v>
      </c>
      <c r="Y31" s="36">
        <v>1</v>
      </c>
      <c r="Z31" s="36">
        <v>1</v>
      </c>
      <c r="AA31" s="36" t="s">
        <v>72</v>
      </c>
      <c r="AB31" s="36" t="s">
        <v>136</v>
      </c>
      <c r="AC31" s="36">
        <v>1</v>
      </c>
      <c r="AD31" s="36">
        <v>1</v>
      </c>
      <c r="AE31" s="36">
        <v>10</v>
      </c>
      <c r="AF31" s="36">
        <v>1</v>
      </c>
      <c r="AG31" s="36">
        <v>9.8000000000000007</v>
      </c>
      <c r="AH31" s="36">
        <v>1</v>
      </c>
      <c r="AI31" s="36">
        <v>4</v>
      </c>
      <c r="AJ31" s="36">
        <v>2</v>
      </c>
      <c r="AK31" s="36">
        <v>2</v>
      </c>
      <c r="AL31" s="36">
        <v>4</v>
      </c>
      <c r="AM31" s="36">
        <v>8</v>
      </c>
      <c r="AN31" s="36">
        <v>1</v>
      </c>
      <c r="AO31" s="36">
        <v>1</v>
      </c>
      <c r="AP31" s="36">
        <v>1</v>
      </c>
      <c r="AQ31" s="36" t="s">
        <v>390</v>
      </c>
      <c r="AR31" s="36" t="s">
        <v>391</v>
      </c>
      <c r="AS31" s="36" t="s">
        <v>392</v>
      </c>
      <c r="AT31" s="36">
        <v>5540724079</v>
      </c>
      <c r="AU31" s="36">
        <v>5525947751</v>
      </c>
    </row>
    <row r="32" spans="1:51" ht="15">
      <c r="C32" s="6" t="s">
        <v>56</v>
      </c>
      <c r="D32" s="6" t="s">
        <v>393</v>
      </c>
      <c r="E32" s="6" t="s">
        <v>394</v>
      </c>
      <c r="F32" s="6" t="str">
        <f t="shared" si="0"/>
        <v>NTmA Edgar Jesus Oliveros</v>
      </c>
      <c r="H32" s="8">
        <v>5534504615</v>
      </c>
      <c r="M32" s="32">
        <f t="shared" si="1"/>
        <v>52</v>
      </c>
      <c r="O32" s="6">
        <v>40</v>
      </c>
      <c r="P32" s="36">
        <v>11</v>
      </c>
      <c r="Q32" s="36">
        <v>3</v>
      </c>
      <c r="R32" s="36">
        <v>15</v>
      </c>
      <c r="S32" s="36" t="s">
        <v>395</v>
      </c>
      <c r="T32" s="36">
        <v>2</v>
      </c>
      <c r="U32" s="36">
        <v>2</v>
      </c>
      <c r="V32" s="36">
        <v>1</v>
      </c>
      <c r="W32" s="36" t="s">
        <v>163</v>
      </c>
      <c r="X32" s="36">
        <v>2</v>
      </c>
      <c r="Y32" s="36">
        <v>1</v>
      </c>
      <c r="Z32" s="36">
        <v>1</v>
      </c>
      <c r="AA32" s="36" t="s">
        <v>333</v>
      </c>
      <c r="AB32" s="36" t="s">
        <v>72</v>
      </c>
      <c r="AC32" s="36">
        <v>1</v>
      </c>
      <c r="AD32" s="36">
        <v>1</v>
      </c>
      <c r="AE32" s="36">
        <v>15</v>
      </c>
      <c r="AF32" s="36">
        <v>1</v>
      </c>
      <c r="AG32" s="36">
        <v>8</v>
      </c>
      <c r="AH32" s="36">
        <v>2</v>
      </c>
      <c r="AI32" s="36">
        <v>2</v>
      </c>
      <c r="AJ32" s="36">
        <v>1</v>
      </c>
      <c r="AK32" s="36">
        <v>1</v>
      </c>
      <c r="AL32" s="36">
        <v>0</v>
      </c>
      <c r="AM32" s="36">
        <v>6</v>
      </c>
      <c r="AN32" s="36">
        <v>2</v>
      </c>
      <c r="AO32" s="36">
        <v>2</v>
      </c>
      <c r="AP32" s="36">
        <v>2</v>
      </c>
      <c r="AQ32" s="36" t="s">
        <v>400</v>
      </c>
      <c r="AR32" s="36" t="s">
        <v>401</v>
      </c>
      <c r="AS32" s="36" t="s">
        <v>402</v>
      </c>
      <c r="AT32" s="36">
        <v>5534504615</v>
      </c>
      <c r="AU32" s="38"/>
    </row>
    <row r="33" spans="3:47" ht="15">
      <c r="C33" s="6" t="s">
        <v>56</v>
      </c>
      <c r="D33" s="6" t="s">
        <v>403</v>
      </c>
      <c r="E33" s="6" t="s">
        <v>405</v>
      </c>
      <c r="F33" s="6" t="str">
        <f t="shared" si="0"/>
        <v>NTmA Paola Cambron de la CAdena</v>
      </c>
      <c r="H33" s="8">
        <v>5549593179</v>
      </c>
      <c r="M33" s="32">
        <f t="shared" si="1"/>
        <v>70</v>
      </c>
      <c r="O33" s="6">
        <v>54</v>
      </c>
      <c r="P33" s="36">
        <v>3</v>
      </c>
      <c r="Q33" s="36">
        <v>4</v>
      </c>
      <c r="R33" s="38"/>
      <c r="S33" s="36" t="s">
        <v>407</v>
      </c>
      <c r="T33" s="36">
        <v>1</v>
      </c>
      <c r="U33" s="36">
        <v>1</v>
      </c>
      <c r="V33" s="36">
        <v>3</v>
      </c>
      <c r="W33" s="36" t="s">
        <v>163</v>
      </c>
      <c r="X33" s="36">
        <v>2</v>
      </c>
      <c r="Y33" s="36">
        <v>2</v>
      </c>
      <c r="Z33" s="36">
        <v>1</v>
      </c>
      <c r="AA33" s="36" t="s">
        <v>95</v>
      </c>
      <c r="AB33" s="36" t="s">
        <v>72</v>
      </c>
      <c r="AC33" s="36">
        <v>1</v>
      </c>
      <c r="AD33" s="36">
        <v>1</v>
      </c>
      <c r="AE33" s="36">
        <v>60</v>
      </c>
      <c r="AF33" s="36">
        <v>1</v>
      </c>
      <c r="AG33" s="36">
        <v>8</v>
      </c>
      <c r="AH33" s="36">
        <v>1</v>
      </c>
      <c r="AI33" s="36">
        <v>4</v>
      </c>
      <c r="AJ33" s="36">
        <v>3</v>
      </c>
      <c r="AK33" s="36">
        <v>1</v>
      </c>
      <c r="AL33" s="36">
        <v>1</v>
      </c>
      <c r="AM33" s="36">
        <v>8</v>
      </c>
      <c r="AN33" s="36">
        <v>1</v>
      </c>
      <c r="AO33" s="36">
        <v>2</v>
      </c>
      <c r="AP33" s="36">
        <v>1</v>
      </c>
      <c r="AQ33" s="36" t="s">
        <v>411</v>
      </c>
      <c r="AR33" s="36" t="s">
        <v>412</v>
      </c>
      <c r="AS33" s="36" t="s">
        <v>413</v>
      </c>
      <c r="AT33" s="38"/>
      <c r="AU33" s="38"/>
    </row>
    <row r="34" spans="3:47" ht="15">
      <c r="C34" s="6" t="s">
        <v>56</v>
      </c>
      <c r="D34" s="6" t="s">
        <v>414</v>
      </c>
      <c r="E34" s="6" t="s">
        <v>415</v>
      </c>
      <c r="F34" s="6" t="str">
        <f t="shared" si="0"/>
        <v>NTmA Castillo Vera Juan Javier</v>
      </c>
      <c r="H34" s="8">
        <v>5540226999</v>
      </c>
      <c r="I34" s="6">
        <v>51240198</v>
      </c>
      <c r="M34" s="32">
        <f t="shared" si="1"/>
        <v>82</v>
      </c>
      <c r="O34" s="6">
        <v>64</v>
      </c>
      <c r="P34" s="36">
        <v>11</v>
      </c>
      <c r="Q34" s="36">
        <v>215</v>
      </c>
      <c r="R34" s="36">
        <v>1</v>
      </c>
      <c r="S34" s="36" t="s">
        <v>416</v>
      </c>
      <c r="T34" s="36">
        <v>2</v>
      </c>
      <c r="U34" s="36">
        <v>1</v>
      </c>
      <c r="V34" s="36">
        <v>1</v>
      </c>
      <c r="W34" s="36" t="s">
        <v>92</v>
      </c>
      <c r="X34" s="36">
        <v>2</v>
      </c>
      <c r="Y34" s="36">
        <v>2</v>
      </c>
      <c r="Z34" s="36">
        <v>1</v>
      </c>
      <c r="AA34" s="36" t="s">
        <v>333</v>
      </c>
      <c r="AB34" s="36" t="s">
        <v>136</v>
      </c>
      <c r="AC34" s="36" t="s">
        <v>95</v>
      </c>
      <c r="AD34" s="36">
        <v>4</v>
      </c>
      <c r="AE34" s="36">
        <v>60</v>
      </c>
      <c r="AF34" s="36">
        <v>1</v>
      </c>
      <c r="AG34" s="36">
        <v>9.6999999999999993</v>
      </c>
      <c r="AH34" s="36">
        <v>2</v>
      </c>
      <c r="AI34" s="36">
        <v>99</v>
      </c>
      <c r="AJ34" s="36">
        <v>1</v>
      </c>
      <c r="AK34" s="36">
        <v>2</v>
      </c>
      <c r="AL34" s="36">
        <v>0</v>
      </c>
      <c r="AM34" s="36">
        <v>9</v>
      </c>
      <c r="AN34" s="36">
        <v>2</v>
      </c>
      <c r="AO34" s="36">
        <v>1</v>
      </c>
      <c r="AP34" s="36">
        <v>1</v>
      </c>
      <c r="AQ34" s="38"/>
      <c r="AR34" s="38"/>
      <c r="AS34" s="36" t="s">
        <v>420</v>
      </c>
      <c r="AT34" s="36">
        <v>5540226999</v>
      </c>
      <c r="AU34" s="36">
        <v>5551240198</v>
      </c>
    </row>
    <row r="35" spans="3:47" ht="15">
      <c r="C35" s="6" t="s">
        <v>56</v>
      </c>
      <c r="D35" s="6" t="s">
        <v>421</v>
      </c>
      <c r="E35" s="6" t="s">
        <v>422</v>
      </c>
      <c r="F35" s="6" t="str">
        <f t="shared" si="0"/>
        <v>NTmA Verenice Lopez R</v>
      </c>
      <c r="H35" s="8">
        <v>5582624029</v>
      </c>
      <c r="I35" s="6">
        <v>5572626815</v>
      </c>
      <c r="M35" s="32">
        <f t="shared" si="1"/>
        <v>76</v>
      </c>
      <c r="O35" s="6">
        <v>59</v>
      </c>
      <c r="P35" s="36">
        <v>101</v>
      </c>
      <c r="Q35" s="36">
        <v>213</v>
      </c>
      <c r="R35" s="36">
        <v>11</v>
      </c>
      <c r="S35" s="36" t="s">
        <v>424</v>
      </c>
      <c r="T35" s="36">
        <v>2</v>
      </c>
      <c r="U35" s="36">
        <v>1</v>
      </c>
      <c r="V35" s="36">
        <v>1</v>
      </c>
      <c r="W35" s="36" t="s">
        <v>92</v>
      </c>
      <c r="X35" s="36">
        <v>2</v>
      </c>
      <c r="Y35" s="36">
        <v>1</v>
      </c>
      <c r="Z35" s="36">
        <v>2</v>
      </c>
      <c r="AA35" s="36" t="s">
        <v>93</v>
      </c>
      <c r="AB35" s="36" t="s">
        <v>136</v>
      </c>
      <c r="AC35" s="36">
        <v>2</v>
      </c>
      <c r="AD35" s="36">
        <v>4</v>
      </c>
      <c r="AE35" s="36">
        <v>10</v>
      </c>
      <c r="AF35" s="36">
        <v>1</v>
      </c>
      <c r="AG35" s="36">
        <v>9.6</v>
      </c>
      <c r="AH35" s="36">
        <v>2</v>
      </c>
      <c r="AI35" s="36">
        <v>1</v>
      </c>
      <c r="AJ35" s="36">
        <v>2</v>
      </c>
      <c r="AK35" s="36">
        <v>2</v>
      </c>
      <c r="AL35" s="36">
        <v>4</v>
      </c>
      <c r="AM35" s="36">
        <v>6</v>
      </c>
      <c r="AN35" s="36">
        <v>1</v>
      </c>
      <c r="AO35" s="36">
        <v>1</v>
      </c>
      <c r="AP35" s="36">
        <v>1</v>
      </c>
      <c r="AQ35" s="36" t="s">
        <v>428</v>
      </c>
      <c r="AR35" s="36" t="s">
        <v>429</v>
      </c>
      <c r="AS35" s="36" t="s">
        <v>430</v>
      </c>
      <c r="AT35" s="36">
        <v>5582624029</v>
      </c>
      <c r="AU35" s="36">
        <v>5572626815</v>
      </c>
    </row>
    <row r="36" spans="3:47" ht="15">
      <c r="C36" s="6" t="s">
        <v>56</v>
      </c>
      <c r="D36" s="6" t="s">
        <v>431</v>
      </c>
      <c r="E36" s="6" t="s">
        <v>432</v>
      </c>
      <c r="F36" s="6" t="str">
        <f t="shared" si="0"/>
        <v>NTmA Anayensi</v>
      </c>
      <c r="H36" s="8">
        <v>5529003572</v>
      </c>
      <c r="I36" s="6">
        <v>5526557016</v>
      </c>
      <c r="J36" s="6">
        <v>25946016</v>
      </c>
      <c r="M36" s="32">
        <f t="shared" si="1"/>
        <v>54</v>
      </c>
      <c r="O36" s="6">
        <v>42</v>
      </c>
      <c r="P36" s="36">
        <v>215</v>
      </c>
      <c r="Q36" s="38"/>
      <c r="R36" s="38"/>
      <c r="S36" s="38"/>
      <c r="T36" s="36">
        <v>2</v>
      </c>
      <c r="U36" s="36">
        <v>1</v>
      </c>
      <c r="V36" s="36">
        <v>1</v>
      </c>
      <c r="W36" s="36" t="s">
        <v>333</v>
      </c>
      <c r="X36" s="36">
        <v>2</v>
      </c>
      <c r="Y36" s="36">
        <v>1</v>
      </c>
      <c r="Z36" s="36">
        <v>1</v>
      </c>
      <c r="AA36" s="36" t="s">
        <v>239</v>
      </c>
      <c r="AB36" s="36" t="s">
        <v>136</v>
      </c>
      <c r="AC36" s="36">
        <v>1</v>
      </c>
      <c r="AD36" s="36">
        <v>1</v>
      </c>
      <c r="AE36" s="36">
        <v>10</v>
      </c>
      <c r="AF36" s="36">
        <v>1</v>
      </c>
      <c r="AG36" s="38"/>
      <c r="AH36" s="36">
        <v>1</v>
      </c>
      <c r="AI36" s="36">
        <v>4</v>
      </c>
      <c r="AJ36" s="36">
        <v>1</v>
      </c>
      <c r="AK36" s="36">
        <v>2</v>
      </c>
      <c r="AL36" s="36">
        <v>0</v>
      </c>
      <c r="AM36" s="36">
        <v>3</v>
      </c>
      <c r="AN36" s="36">
        <v>1</v>
      </c>
      <c r="AO36" s="36">
        <v>2</v>
      </c>
      <c r="AP36" s="36">
        <v>2</v>
      </c>
      <c r="AQ36" s="36" t="s">
        <v>435</v>
      </c>
      <c r="AR36" s="36" t="s">
        <v>436</v>
      </c>
      <c r="AS36" s="36" t="s">
        <v>437</v>
      </c>
      <c r="AT36" s="36">
        <v>5526557016</v>
      </c>
      <c r="AU36" s="36">
        <v>5525946016</v>
      </c>
    </row>
    <row r="37" spans="3:47" ht="15">
      <c r="C37" s="6" t="s">
        <v>56</v>
      </c>
      <c r="D37" s="6" t="s">
        <v>438</v>
      </c>
      <c r="E37" s="6" t="s">
        <v>439</v>
      </c>
      <c r="F37" s="6" t="str">
        <f t="shared" si="0"/>
        <v>NTmA Emmanuel Melgarejo</v>
      </c>
      <c r="H37" s="8">
        <v>5586102033</v>
      </c>
      <c r="I37" s="6">
        <v>25945219</v>
      </c>
      <c r="M37" s="32">
        <f t="shared" si="1"/>
        <v>73</v>
      </c>
      <c r="O37" s="6">
        <v>57</v>
      </c>
      <c r="P37" s="36">
        <v>11</v>
      </c>
      <c r="Q37" s="36">
        <v>15</v>
      </c>
      <c r="R37" s="36">
        <v>101</v>
      </c>
      <c r="S37" s="36" t="s">
        <v>443</v>
      </c>
      <c r="T37" s="36">
        <v>2</v>
      </c>
      <c r="U37" s="36">
        <v>2</v>
      </c>
      <c r="V37" s="36">
        <v>1</v>
      </c>
      <c r="W37" s="36" t="s">
        <v>444</v>
      </c>
      <c r="X37" s="36">
        <v>2</v>
      </c>
      <c r="Y37" s="36">
        <v>2</v>
      </c>
      <c r="Z37" s="36">
        <v>2</v>
      </c>
      <c r="AA37" s="36" t="s">
        <v>445</v>
      </c>
      <c r="AB37" s="36" t="s">
        <v>136</v>
      </c>
      <c r="AC37" s="36">
        <v>1</v>
      </c>
      <c r="AD37" s="36">
        <v>2</v>
      </c>
      <c r="AE37" s="36">
        <v>5</v>
      </c>
      <c r="AF37" s="36">
        <v>1</v>
      </c>
      <c r="AG37" s="36">
        <v>9.5</v>
      </c>
      <c r="AH37" s="36">
        <v>2</v>
      </c>
      <c r="AI37" s="36" t="s">
        <v>95</v>
      </c>
      <c r="AJ37" s="36">
        <v>0</v>
      </c>
      <c r="AK37" s="36">
        <v>3</v>
      </c>
      <c r="AL37" s="36">
        <v>3</v>
      </c>
      <c r="AM37" s="36">
        <v>5</v>
      </c>
      <c r="AN37" s="36">
        <v>1</v>
      </c>
      <c r="AO37" s="36">
        <v>1</v>
      </c>
      <c r="AP37" s="36">
        <v>1</v>
      </c>
      <c r="AQ37" s="38"/>
      <c r="AR37" s="36" t="s">
        <v>447</v>
      </c>
      <c r="AS37" s="36" t="s">
        <v>449</v>
      </c>
      <c r="AT37" s="36">
        <v>5586102033</v>
      </c>
      <c r="AU37" s="38"/>
    </row>
    <row r="38" spans="3:47" ht="15" hidden="1">
      <c r="C38" s="6" t="s">
        <v>56</v>
      </c>
      <c r="D38" s="6" t="s">
        <v>451</v>
      </c>
      <c r="E38" s="6" t="s">
        <v>452</v>
      </c>
      <c r="F38" s="6" t="str">
        <f t="shared" si="0"/>
        <v>NTmA Acosta Castañeda leonel</v>
      </c>
      <c r="H38" s="13"/>
      <c r="J38" s="6">
        <v>51240198</v>
      </c>
      <c r="K38" s="6" t="s">
        <v>453</v>
      </c>
      <c r="M38" s="32">
        <f t="shared" si="1"/>
        <v>45</v>
      </c>
      <c r="O38" s="6">
        <v>35</v>
      </c>
      <c r="P38" s="36">
        <v>1</v>
      </c>
      <c r="Q38" s="36">
        <v>3</v>
      </c>
      <c r="R38" s="36">
        <v>1</v>
      </c>
      <c r="S38" s="36" t="s">
        <v>91</v>
      </c>
      <c r="T38" s="36">
        <v>2</v>
      </c>
      <c r="U38" s="36">
        <v>2</v>
      </c>
      <c r="V38" s="36">
        <v>1</v>
      </c>
      <c r="W38" s="36">
        <v>7</v>
      </c>
      <c r="X38" s="36">
        <v>2</v>
      </c>
      <c r="Y38" s="36">
        <v>2</v>
      </c>
      <c r="Z38" s="36">
        <v>1</v>
      </c>
      <c r="AA38" s="36" t="s">
        <v>200</v>
      </c>
      <c r="AB38" s="36" t="s">
        <v>72</v>
      </c>
      <c r="AC38" s="36">
        <v>1</v>
      </c>
      <c r="AD38" s="36">
        <v>1</v>
      </c>
      <c r="AE38" s="36">
        <v>20</v>
      </c>
      <c r="AF38" s="36">
        <v>1</v>
      </c>
      <c r="AG38" s="36">
        <v>8</v>
      </c>
      <c r="AH38" s="36">
        <v>2</v>
      </c>
      <c r="AI38" s="36">
        <v>99</v>
      </c>
      <c r="AJ38" s="36">
        <v>0</v>
      </c>
      <c r="AK38" s="36">
        <v>2</v>
      </c>
      <c r="AL38" s="38"/>
      <c r="AM38" s="36">
        <v>6</v>
      </c>
      <c r="AN38" s="38"/>
      <c r="AO38" s="36">
        <v>1</v>
      </c>
      <c r="AP38" s="36">
        <v>2</v>
      </c>
      <c r="AQ38" s="38"/>
      <c r="AR38" s="38"/>
      <c r="AS38" s="36" t="s">
        <v>457</v>
      </c>
      <c r="AT38" s="38"/>
      <c r="AU38" s="38"/>
    </row>
    <row r="39" spans="3:47" ht="15">
      <c r="C39" s="6" t="s">
        <v>56</v>
      </c>
      <c r="D39" s="6" t="s">
        <v>458</v>
      </c>
      <c r="E39" s="6" t="s">
        <v>459</v>
      </c>
      <c r="F39" s="6" t="str">
        <f t="shared" si="0"/>
        <v>NTmA Aparicio Isaac</v>
      </c>
      <c r="H39" s="8">
        <v>5522430300</v>
      </c>
      <c r="I39" s="6">
        <v>25946956</v>
      </c>
      <c r="M39" s="32">
        <f t="shared" si="1"/>
        <v>68</v>
      </c>
      <c r="O39" s="6">
        <v>53</v>
      </c>
      <c r="P39" s="36">
        <v>11</v>
      </c>
      <c r="Q39" s="36">
        <v>15</v>
      </c>
      <c r="R39" s="36">
        <v>101</v>
      </c>
      <c r="S39" s="36" t="s">
        <v>460</v>
      </c>
      <c r="T39" s="36">
        <v>2</v>
      </c>
      <c r="U39" s="36">
        <v>1</v>
      </c>
      <c r="V39" s="36">
        <v>1</v>
      </c>
      <c r="W39" s="36" t="s">
        <v>154</v>
      </c>
      <c r="X39" s="36">
        <v>1</v>
      </c>
      <c r="Y39" s="36">
        <v>2</v>
      </c>
      <c r="Z39" s="36">
        <v>1</v>
      </c>
      <c r="AA39" s="36" t="s">
        <v>333</v>
      </c>
      <c r="AB39" s="36">
        <v>6</v>
      </c>
      <c r="AC39" s="36">
        <v>1</v>
      </c>
      <c r="AD39" s="36">
        <v>4</v>
      </c>
      <c r="AE39" s="36">
        <v>8</v>
      </c>
      <c r="AF39" s="36">
        <v>1</v>
      </c>
      <c r="AG39" s="38"/>
      <c r="AH39" s="36">
        <v>1</v>
      </c>
      <c r="AI39" s="36">
        <v>4</v>
      </c>
      <c r="AJ39" s="36">
        <v>2</v>
      </c>
      <c r="AK39" s="36">
        <v>1</v>
      </c>
      <c r="AL39" s="36">
        <v>0</v>
      </c>
      <c r="AM39" s="36">
        <v>7</v>
      </c>
      <c r="AN39" s="36" t="s">
        <v>462</v>
      </c>
      <c r="AO39" s="36">
        <v>2</v>
      </c>
      <c r="AP39" s="36">
        <v>1</v>
      </c>
      <c r="AQ39" s="36" t="s">
        <v>463</v>
      </c>
      <c r="AR39" s="36" t="s">
        <v>466</v>
      </c>
      <c r="AS39" s="36" t="s">
        <v>467</v>
      </c>
      <c r="AT39" s="36">
        <v>5522430300</v>
      </c>
      <c r="AU39" s="36">
        <v>5525946956</v>
      </c>
    </row>
    <row r="40" spans="3:47" ht="15">
      <c r="C40" s="6" t="s">
        <v>56</v>
      </c>
      <c r="D40" s="6" t="s">
        <v>468</v>
      </c>
      <c r="E40" s="6" t="s">
        <v>469</v>
      </c>
      <c r="F40" s="6" t="str">
        <f t="shared" si="0"/>
        <v>NTmA Jesús Camilo  Huerta,  Efigenia Melendez</v>
      </c>
      <c r="H40" s="8">
        <v>5560136310</v>
      </c>
      <c r="I40" s="6">
        <v>5577934169</v>
      </c>
      <c r="M40" s="32">
        <f t="shared" si="1"/>
        <v>62</v>
      </c>
      <c r="O40" s="6">
        <v>48</v>
      </c>
      <c r="P40" s="36">
        <v>101</v>
      </c>
      <c r="Q40" s="36">
        <v>11</v>
      </c>
      <c r="R40" s="36">
        <v>215</v>
      </c>
      <c r="S40" s="36" t="s">
        <v>472</v>
      </c>
      <c r="T40" s="36">
        <v>2</v>
      </c>
      <c r="U40" s="36">
        <v>2</v>
      </c>
      <c r="V40" s="36">
        <v>1</v>
      </c>
      <c r="W40" s="36" t="s">
        <v>462</v>
      </c>
      <c r="X40" s="36">
        <v>2</v>
      </c>
      <c r="Y40" s="36">
        <v>2</v>
      </c>
      <c r="Z40" s="36">
        <v>1</v>
      </c>
      <c r="AA40" s="36" t="s">
        <v>76</v>
      </c>
      <c r="AB40" s="36" t="s">
        <v>72</v>
      </c>
      <c r="AC40" s="36">
        <v>2</v>
      </c>
      <c r="AD40" s="36">
        <v>4</v>
      </c>
      <c r="AE40" s="36">
        <v>15</v>
      </c>
      <c r="AF40" s="36">
        <v>1</v>
      </c>
      <c r="AG40" s="36">
        <v>9.3000000000000007</v>
      </c>
      <c r="AH40" s="36">
        <v>2</v>
      </c>
      <c r="AI40" s="36">
        <v>1</v>
      </c>
      <c r="AJ40" s="36">
        <v>0</v>
      </c>
      <c r="AK40" s="36">
        <v>1</v>
      </c>
      <c r="AL40" s="36">
        <v>3</v>
      </c>
      <c r="AM40" s="36">
        <v>2</v>
      </c>
      <c r="AN40" s="36" t="s">
        <v>462</v>
      </c>
      <c r="AO40" s="36">
        <v>1</v>
      </c>
      <c r="AP40" s="36">
        <v>1</v>
      </c>
      <c r="AQ40" s="36" t="s">
        <v>475</v>
      </c>
      <c r="AR40" s="36" t="s">
        <v>477</v>
      </c>
      <c r="AS40" s="36" t="s">
        <v>478</v>
      </c>
      <c r="AT40" s="36">
        <v>5577934169</v>
      </c>
      <c r="AU40" s="38"/>
    </row>
    <row r="41" spans="3:47" ht="15">
      <c r="C41" s="6" t="s">
        <v>56</v>
      </c>
      <c r="D41" s="6" t="s">
        <v>480</v>
      </c>
      <c r="E41" s="6" t="s">
        <v>481</v>
      </c>
      <c r="F41" s="6" t="str">
        <f t="shared" si="0"/>
        <v xml:space="preserve">NTmA Noemi Garcia </v>
      </c>
      <c r="H41" s="8">
        <v>5560939106</v>
      </c>
      <c r="I41" s="6">
        <v>25945867</v>
      </c>
      <c r="M41" s="32">
        <f t="shared" si="1"/>
        <v>56</v>
      </c>
      <c r="O41" s="6">
        <v>43</v>
      </c>
      <c r="P41" s="36">
        <v>101</v>
      </c>
      <c r="Q41" s="36">
        <v>101</v>
      </c>
      <c r="R41" s="36">
        <v>1</v>
      </c>
      <c r="S41" s="38"/>
      <c r="T41" s="36">
        <v>2</v>
      </c>
      <c r="U41" s="36">
        <v>1</v>
      </c>
      <c r="V41" s="36">
        <v>3</v>
      </c>
      <c r="W41" s="36" t="s">
        <v>154</v>
      </c>
      <c r="X41" s="36">
        <v>1</v>
      </c>
      <c r="Y41" s="36">
        <v>1</v>
      </c>
      <c r="Z41" s="36">
        <v>1</v>
      </c>
      <c r="AA41" s="36" t="s">
        <v>482</v>
      </c>
      <c r="AB41" s="36" t="s">
        <v>483</v>
      </c>
      <c r="AC41" s="36">
        <v>1</v>
      </c>
      <c r="AD41" s="36">
        <v>1</v>
      </c>
      <c r="AE41" s="36">
        <v>5</v>
      </c>
      <c r="AF41" s="36">
        <v>1</v>
      </c>
      <c r="AG41" s="36">
        <v>9.9</v>
      </c>
      <c r="AH41" s="36">
        <v>2</v>
      </c>
      <c r="AI41" s="36">
        <v>4</v>
      </c>
      <c r="AJ41" s="36">
        <v>1</v>
      </c>
      <c r="AK41" s="36">
        <v>1</v>
      </c>
      <c r="AL41" s="36">
        <v>0</v>
      </c>
      <c r="AM41" s="36">
        <v>7</v>
      </c>
      <c r="AN41" s="36">
        <v>1</v>
      </c>
      <c r="AO41" s="36">
        <v>1</v>
      </c>
      <c r="AP41" s="36">
        <v>1</v>
      </c>
      <c r="AQ41" s="36" t="s">
        <v>485</v>
      </c>
      <c r="AR41" s="36" t="s">
        <v>486</v>
      </c>
      <c r="AS41" s="36" t="s">
        <v>487</v>
      </c>
      <c r="AT41" s="36">
        <v>5560939106</v>
      </c>
      <c r="AU41" s="36">
        <v>5525948867</v>
      </c>
    </row>
    <row r="42" spans="3:47" ht="15">
      <c r="C42" s="6" t="s">
        <v>56</v>
      </c>
      <c r="D42" s="6" t="s">
        <v>488</v>
      </c>
      <c r="E42" s="6" t="s">
        <v>489</v>
      </c>
      <c r="F42" s="6" t="str">
        <f t="shared" si="0"/>
        <v>NTmA Ma de l CArmen Alvarado Ma</v>
      </c>
      <c r="H42" s="8">
        <v>5547925715</v>
      </c>
      <c r="M42" s="32">
        <f t="shared" si="1"/>
        <v>67</v>
      </c>
      <c r="O42" s="6">
        <v>52</v>
      </c>
      <c r="P42" s="36">
        <v>24</v>
      </c>
      <c r="Q42" s="36">
        <v>27</v>
      </c>
      <c r="R42" s="36">
        <v>215</v>
      </c>
      <c r="S42" s="36" t="s">
        <v>490</v>
      </c>
      <c r="T42" s="36">
        <v>1</v>
      </c>
      <c r="U42" s="36">
        <v>1</v>
      </c>
      <c r="V42" s="36">
        <v>1</v>
      </c>
      <c r="W42" s="36" t="s">
        <v>92</v>
      </c>
      <c r="X42" s="36">
        <v>2</v>
      </c>
      <c r="Y42" s="36">
        <v>2</v>
      </c>
      <c r="Z42" s="36">
        <v>2</v>
      </c>
      <c r="AA42" s="36" t="s">
        <v>333</v>
      </c>
      <c r="AB42" s="36" t="s">
        <v>200</v>
      </c>
      <c r="AC42" s="36">
        <v>7</v>
      </c>
      <c r="AD42" s="36">
        <v>2</v>
      </c>
      <c r="AE42" s="36">
        <v>30</v>
      </c>
      <c r="AF42" s="36">
        <v>1</v>
      </c>
      <c r="AG42" s="36">
        <v>6</v>
      </c>
      <c r="AH42" s="36">
        <v>2</v>
      </c>
      <c r="AI42" s="36">
        <v>4</v>
      </c>
      <c r="AJ42" s="36">
        <v>0</v>
      </c>
      <c r="AK42" s="36">
        <v>1</v>
      </c>
      <c r="AL42" s="36">
        <v>1</v>
      </c>
      <c r="AM42" s="36">
        <v>2</v>
      </c>
      <c r="AN42" s="36">
        <v>1</v>
      </c>
      <c r="AO42" s="36">
        <v>2</v>
      </c>
      <c r="AP42" s="36">
        <v>1</v>
      </c>
      <c r="AQ42" s="36" t="s">
        <v>493</v>
      </c>
      <c r="AR42" s="36" t="s">
        <v>494</v>
      </c>
      <c r="AS42" s="36" t="s">
        <v>495</v>
      </c>
      <c r="AT42" s="36">
        <v>5517425715</v>
      </c>
      <c r="AU42" s="38"/>
    </row>
    <row r="43" spans="3:47" ht="15" hidden="1">
      <c r="C43" s="6" t="s">
        <v>56</v>
      </c>
      <c r="D43" s="6" t="s">
        <v>496</v>
      </c>
      <c r="E43" s="6" t="s">
        <v>497</v>
      </c>
      <c r="F43" s="6" t="str">
        <f t="shared" si="0"/>
        <v>NTmA Yolanda Ortiz</v>
      </c>
      <c r="H43" s="13"/>
      <c r="I43" s="6">
        <v>17096136</v>
      </c>
      <c r="M43" s="32">
        <f t="shared" si="1"/>
        <v>50</v>
      </c>
      <c r="O43" s="6">
        <v>39</v>
      </c>
      <c r="P43" s="36" t="s">
        <v>498</v>
      </c>
      <c r="Q43" s="36">
        <v>4</v>
      </c>
      <c r="R43" s="36" t="s">
        <v>499</v>
      </c>
      <c r="S43" s="36" t="s">
        <v>500</v>
      </c>
      <c r="T43" s="36">
        <v>2</v>
      </c>
      <c r="U43" s="36">
        <v>1</v>
      </c>
      <c r="V43" s="36">
        <v>3</v>
      </c>
      <c r="W43" s="36" t="s">
        <v>324</v>
      </c>
      <c r="X43" s="36">
        <v>1</v>
      </c>
      <c r="Y43" s="36">
        <v>2</v>
      </c>
      <c r="Z43" s="36">
        <v>1</v>
      </c>
      <c r="AA43" s="36" t="s">
        <v>72</v>
      </c>
      <c r="AB43" s="36" t="s">
        <v>136</v>
      </c>
      <c r="AC43" s="36">
        <v>1</v>
      </c>
      <c r="AD43" s="36">
        <v>1</v>
      </c>
      <c r="AE43" s="36">
        <v>20</v>
      </c>
      <c r="AF43" s="36">
        <v>1</v>
      </c>
      <c r="AG43" s="36">
        <v>8</v>
      </c>
      <c r="AH43" s="36">
        <v>1</v>
      </c>
      <c r="AI43" s="36">
        <v>4</v>
      </c>
      <c r="AJ43" s="36">
        <v>0</v>
      </c>
      <c r="AK43" s="36">
        <v>2</v>
      </c>
      <c r="AL43" s="36">
        <v>0</v>
      </c>
      <c r="AM43" s="36">
        <v>3</v>
      </c>
      <c r="AN43" s="36">
        <v>1</v>
      </c>
      <c r="AO43" s="36">
        <v>2</v>
      </c>
      <c r="AP43" s="36">
        <v>2</v>
      </c>
      <c r="AQ43" s="38"/>
      <c r="AR43" s="36" t="s">
        <v>502</v>
      </c>
      <c r="AS43" s="36" t="s">
        <v>503</v>
      </c>
      <c r="AT43" s="36">
        <v>5517096136</v>
      </c>
      <c r="AU43" s="38"/>
    </row>
    <row r="44" spans="3:47" ht="15">
      <c r="C44" s="6" t="s">
        <v>316</v>
      </c>
      <c r="D44" s="6" t="s">
        <v>506</v>
      </c>
      <c r="E44" s="6" t="s">
        <v>507</v>
      </c>
      <c r="F44" s="6" t="str">
        <f t="shared" ref="F44:F82" si="2">CONCATENATE("NTmB ", E44)</f>
        <v>NTmB Rodrigo Ramirez</v>
      </c>
      <c r="H44" s="8">
        <v>5527659153</v>
      </c>
      <c r="M44" s="32">
        <f t="shared" si="1"/>
        <v>58</v>
      </c>
      <c r="O44" s="6">
        <v>45</v>
      </c>
      <c r="P44" s="36">
        <v>11</v>
      </c>
      <c r="Q44" s="36">
        <v>101</v>
      </c>
      <c r="R44" s="36">
        <v>215</v>
      </c>
      <c r="S44" s="36" t="s">
        <v>508</v>
      </c>
      <c r="T44" s="36">
        <v>2</v>
      </c>
      <c r="U44" s="36">
        <v>1</v>
      </c>
      <c r="V44" s="36">
        <v>2</v>
      </c>
      <c r="W44" s="36" t="s">
        <v>92</v>
      </c>
      <c r="X44" s="36">
        <v>2</v>
      </c>
      <c r="Y44" s="36">
        <v>2</v>
      </c>
      <c r="Z44" s="36">
        <v>1</v>
      </c>
      <c r="AA44" s="36" t="s">
        <v>95</v>
      </c>
      <c r="AB44" s="36">
        <v>6</v>
      </c>
      <c r="AC44" s="36">
        <v>1</v>
      </c>
      <c r="AD44" s="36">
        <v>1</v>
      </c>
      <c r="AE44" s="36">
        <v>5</v>
      </c>
      <c r="AF44" s="36">
        <v>1</v>
      </c>
      <c r="AG44" s="36">
        <v>9.6</v>
      </c>
      <c r="AH44" s="36">
        <v>2</v>
      </c>
      <c r="AI44" s="36">
        <v>4</v>
      </c>
      <c r="AJ44" s="36">
        <v>1</v>
      </c>
      <c r="AK44" s="36">
        <v>2</v>
      </c>
      <c r="AL44" s="36">
        <v>2</v>
      </c>
      <c r="AM44" s="36">
        <v>6</v>
      </c>
      <c r="AN44" s="36">
        <v>1</v>
      </c>
      <c r="AO44" s="36">
        <v>1</v>
      </c>
      <c r="AP44" s="36">
        <v>1</v>
      </c>
      <c r="AQ44" s="36" t="s">
        <v>510</v>
      </c>
      <c r="AR44" s="36" t="s">
        <v>511</v>
      </c>
      <c r="AS44" s="36" t="s">
        <v>507</v>
      </c>
      <c r="AT44" s="36">
        <v>5527659153</v>
      </c>
      <c r="AU44" s="38"/>
    </row>
    <row r="45" spans="3:47" ht="15" hidden="1">
      <c r="C45" s="6" t="s">
        <v>316</v>
      </c>
      <c r="D45" s="6" t="s">
        <v>512</v>
      </c>
      <c r="E45" s="6" t="s">
        <v>513</v>
      </c>
      <c r="F45" s="6" t="str">
        <f t="shared" si="2"/>
        <v>NTmB Gabriela Villanueva</v>
      </c>
      <c r="H45" s="13"/>
      <c r="I45" s="6">
        <v>25946458</v>
      </c>
      <c r="M45" s="32">
        <f t="shared" si="1"/>
        <v>50</v>
      </c>
      <c r="O45" s="6">
        <v>39</v>
      </c>
      <c r="P45" s="36">
        <v>101</v>
      </c>
      <c r="Q45" s="36">
        <v>16</v>
      </c>
      <c r="R45" s="36">
        <v>15</v>
      </c>
      <c r="S45" s="36" t="s">
        <v>515</v>
      </c>
      <c r="T45" s="36">
        <v>2</v>
      </c>
      <c r="U45" s="36">
        <v>1</v>
      </c>
      <c r="V45" s="36">
        <v>2</v>
      </c>
      <c r="W45" s="36" t="s">
        <v>154</v>
      </c>
      <c r="X45" s="36">
        <v>2</v>
      </c>
      <c r="Y45" s="36">
        <v>1</v>
      </c>
      <c r="Z45" s="36">
        <v>1</v>
      </c>
      <c r="AA45" s="36">
        <v>1</v>
      </c>
      <c r="AB45" s="36">
        <v>6</v>
      </c>
      <c r="AC45" s="36">
        <v>1</v>
      </c>
      <c r="AD45" s="36">
        <v>1</v>
      </c>
      <c r="AE45" s="36">
        <v>5</v>
      </c>
      <c r="AF45" s="36">
        <v>1</v>
      </c>
      <c r="AG45" s="36">
        <v>9.4</v>
      </c>
      <c r="AH45" s="36">
        <v>2</v>
      </c>
      <c r="AI45" s="36">
        <v>4</v>
      </c>
      <c r="AJ45" s="36">
        <v>1</v>
      </c>
      <c r="AK45" s="36">
        <v>1</v>
      </c>
      <c r="AL45" s="36">
        <v>1</v>
      </c>
      <c r="AM45" s="36">
        <v>5</v>
      </c>
      <c r="AN45" s="36">
        <v>1</v>
      </c>
      <c r="AO45" s="36">
        <v>2</v>
      </c>
      <c r="AP45" s="36">
        <v>2</v>
      </c>
      <c r="AQ45" s="38"/>
      <c r="AR45" s="36" t="s">
        <v>516</v>
      </c>
      <c r="AS45" s="38"/>
      <c r="AT45" s="38"/>
      <c r="AU45" s="38"/>
    </row>
    <row r="46" spans="3:47" ht="15">
      <c r="C46" s="6" t="s">
        <v>316</v>
      </c>
      <c r="D46" s="6" t="s">
        <v>517</v>
      </c>
      <c r="E46" s="6" t="s">
        <v>518</v>
      </c>
      <c r="F46" s="6" t="str">
        <f t="shared" si="2"/>
        <v>NTmB Angela Rubiño</v>
      </c>
      <c r="H46" s="8">
        <v>5574201115</v>
      </c>
      <c r="M46" s="32">
        <f t="shared" si="1"/>
        <v>36</v>
      </c>
      <c r="O46" s="6">
        <v>28</v>
      </c>
      <c r="P46" s="36">
        <v>5</v>
      </c>
      <c r="Q46" s="36">
        <v>215</v>
      </c>
      <c r="R46" s="36">
        <v>3</v>
      </c>
      <c r="S46" s="36" t="s">
        <v>522</v>
      </c>
      <c r="T46" s="36">
        <v>2</v>
      </c>
      <c r="U46" s="36">
        <v>1</v>
      </c>
      <c r="V46" s="36">
        <v>1</v>
      </c>
      <c r="W46" s="36" t="s">
        <v>251</v>
      </c>
      <c r="X46" s="36">
        <v>1</v>
      </c>
      <c r="Y46" s="36">
        <v>1</v>
      </c>
      <c r="Z46" s="36">
        <v>1</v>
      </c>
      <c r="AA46" s="36" t="s">
        <v>72</v>
      </c>
      <c r="AB46" s="36" t="s">
        <v>136</v>
      </c>
      <c r="AC46" s="36" t="s">
        <v>95</v>
      </c>
      <c r="AD46" s="36">
        <v>1</v>
      </c>
      <c r="AE46" s="36">
        <v>20</v>
      </c>
      <c r="AF46" s="36">
        <v>1</v>
      </c>
      <c r="AG46" s="36">
        <v>7</v>
      </c>
      <c r="AH46" s="36">
        <v>1</v>
      </c>
      <c r="AI46" s="36">
        <v>3</v>
      </c>
      <c r="AJ46" s="36">
        <v>2</v>
      </c>
      <c r="AK46" s="36">
        <v>2</v>
      </c>
      <c r="AL46" s="36">
        <v>3</v>
      </c>
      <c r="AM46" s="36">
        <v>2</v>
      </c>
      <c r="AN46" s="36">
        <v>3</v>
      </c>
      <c r="AO46" s="36">
        <v>2</v>
      </c>
      <c r="AP46" s="36">
        <v>2</v>
      </c>
      <c r="AQ46" s="38"/>
      <c r="AR46" s="36" t="s">
        <v>526</v>
      </c>
      <c r="AS46" s="36" t="s">
        <v>527</v>
      </c>
      <c r="AT46" s="36">
        <v>5574201115</v>
      </c>
      <c r="AU46" s="38"/>
    </row>
    <row r="47" spans="3:47" ht="15" hidden="1">
      <c r="C47" s="6" t="s">
        <v>316</v>
      </c>
      <c r="D47" s="6" t="s">
        <v>528</v>
      </c>
      <c r="E47" s="6" t="s">
        <v>529</v>
      </c>
      <c r="F47" s="6" t="str">
        <f t="shared" si="2"/>
        <v>NTmB CSocorro Melendez B</v>
      </c>
      <c r="H47" s="13"/>
      <c r="I47" s="6">
        <v>25945729</v>
      </c>
      <c r="M47" s="32">
        <f t="shared" si="1"/>
        <v>49</v>
      </c>
      <c r="O47" s="6">
        <v>38</v>
      </c>
      <c r="P47" s="38"/>
      <c r="Q47" s="38"/>
      <c r="R47" s="38"/>
      <c r="S47" s="38"/>
      <c r="T47" s="36">
        <v>2</v>
      </c>
      <c r="U47" s="36">
        <v>2</v>
      </c>
      <c r="V47" s="36">
        <v>3</v>
      </c>
      <c r="W47" s="36" t="s">
        <v>533</v>
      </c>
      <c r="X47" s="36">
        <v>2</v>
      </c>
      <c r="Y47" s="36">
        <v>2</v>
      </c>
      <c r="Z47" s="36">
        <v>1</v>
      </c>
      <c r="AA47" s="36" t="s">
        <v>535</v>
      </c>
      <c r="AB47" s="36" t="s">
        <v>136</v>
      </c>
      <c r="AC47" s="36">
        <v>1</v>
      </c>
      <c r="AD47" s="36">
        <v>1</v>
      </c>
      <c r="AE47" s="36">
        <v>15</v>
      </c>
      <c r="AF47" s="36">
        <v>1</v>
      </c>
      <c r="AG47" s="38"/>
      <c r="AH47" s="36">
        <v>2</v>
      </c>
      <c r="AI47" s="36">
        <v>4</v>
      </c>
      <c r="AJ47" s="36">
        <v>1</v>
      </c>
      <c r="AK47" s="36">
        <v>1</v>
      </c>
      <c r="AL47" s="36">
        <v>2</v>
      </c>
      <c r="AM47" s="38"/>
      <c r="AN47" s="36">
        <v>1</v>
      </c>
      <c r="AO47" s="36">
        <v>2</v>
      </c>
      <c r="AP47" s="36">
        <v>1</v>
      </c>
      <c r="AQ47" s="38"/>
      <c r="AR47" s="36" t="s">
        <v>538</v>
      </c>
      <c r="AS47" s="36" t="s">
        <v>539</v>
      </c>
      <c r="AT47" s="38"/>
      <c r="AU47" s="38"/>
    </row>
    <row r="48" spans="3:47" ht="15">
      <c r="C48" s="6" t="s">
        <v>316</v>
      </c>
      <c r="D48" s="6" t="s">
        <v>540</v>
      </c>
      <c r="E48" s="6" t="s">
        <v>541</v>
      </c>
      <c r="F48" s="6" t="str">
        <f t="shared" si="2"/>
        <v>NTmB Norma Miriam</v>
      </c>
      <c r="H48" s="8">
        <v>5575365245</v>
      </c>
      <c r="I48" s="6">
        <v>25945729</v>
      </c>
      <c r="M48" s="32">
        <f t="shared" si="1"/>
        <v>39</v>
      </c>
      <c r="O48" s="6">
        <v>30</v>
      </c>
      <c r="P48" s="44">
        <v>43891</v>
      </c>
      <c r="Q48" s="36">
        <v>1</v>
      </c>
      <c r="R48" s="36">
        <v>3</v>
      </c>
      <c r="S48" s="38"/>
      <c r="T48" s="36">
        <v>2</v>
      </c>
      <c r="U48" s="36">
        <v>1</v>
      </c>
      <c r="V48" s="36">
        <v>1</v>
      </c>
      <c r="W48" s="36">
        <v>1</v>
      </c>
      <c r="X48" s="36">
        <v>1</v>
      </c>
      <c r="Y48" s="36">
        <v>1</v>
      </c>
      <c r="Z48" s="36">
        <v>1</v>
      </c>
      <c r="AA48" s="36" t="s">
        <v>136</v>
      </c>
      <c r="AB48" s="36" t="s">
        <v>545</v>
      </c>
      <c r="AC48" s="36">
        <v>2</v>
      </c>
      <c r="AD48" s="38"/>
      <c r="AE48" s="36">
        <v>60</v>
      </c>
      <c r="AF48" s="36">
        <v>1</v>
      </c>
      <c r="AG48" s="38"/>
      <c r="AH48" s="36">
        <v>1</v>
      </c>
      <c r="AI48" s="36">
        <v>4</v>
      </c>
      <c r="AJ48" s="36">
        <v>4</v>
      </c>
      <c r="AK48" s="36">
        <v>1</v>
      </c>
      <c r="AL48" s="36">
        <v>1</v>
      </c>
      <c r="AM48" s="36">
        <v>99</v>
      </c>
      <c r="AN48" s="36">
        <v>1</v>
      </c>
      <c r="AO48" s="36">
        <v>1</v>
      </c>
      <c r="AP48" s="36">
        <v>1</v>
      </c>
      <c r="AQ48" s="38"/>
      <c r="AR48" s="38"/>
      <c r="AS48" s="36" t="s">
        <v>541</v>
      </c>
      <c r="AT48" s="36">
        <v>5575365245</v>
      </c>
      <c r="AU48" s="36">
        <v>5525945729</v>
      </c>
    </row>
    <row r="49" spans="1:51" ht="15">
      <c r="C49" s="6" t="s">
        <v>316</v>
      </c>
      <c r="D49" s="6" t="s">
        <v>549</v>
      </c>
      <c r="E49" s="6" t="s">
        <v>550</v>
      </c>
      <c r="F49" s="6" t="str">
        <f t="shared" si="2"/>
        <v>NTmB Janet Santillan</v>
      </c>
      <c r="H49" s="8">
        <v>3328384146</v>
      </c>
      <c r="M49" s="32">
        <f t="shared" si="1"/>
        <v>73</v>
      </c>
      <c r="O49" s="6">
        <v>57</v>
      </c>
      <c r="P49" s="36">
        <v>1</v>
      </c>
      <c r="Q49" s="36">
        <v>1</v>
      </c>
      <c r="R49" s="36">
        <v>213</v>
      </c>
      <c r="S49" s="36" t="s">
        <v>555</v>
      </c>
      <c r="T49" s="36">
        <v>1</v>
      </c>
      <c r="U49" s="36">
        <v>1</v>
      </c>
      <c r="V49" s="36">
        <v>2</v>
      </c>
      <c r="W49" s="36" t="s">
        <v>556</v>
      </c>
      <c r="X49" s="36">
        <v>1</v>
      </c>
      <c r="Y49" s="36">
        <v>1</v>
      </c>
      <c r="Z49" s="36">
        <v>1</v>
      </c>
      <c r="AA49" s="36" t="s">
        <v>145</v>
      </c>
      <c r="AB49" s="36" t="s">
        <v>176</v>
      </c>
      <c r="AC49" s="36">
        <v>7</v>
      </c>
      <c r="AD49" s="36">
        <v>8</v>
      </c>
      <c r="AE49" s="36">
        <v>30</v>
      </c>
      <c r="AF49" s="36">
        <v>1</v>
      </c>
      <c r="AG49" s="36">
        <v>8.8000000000000007</v>
      </c>
      <c r="AH49" s="36">
        <v>1</v>
      </c>
      <c r="AI49" s="36">
        <v>4</v>
      </c>
      <c r="AJ49" s="36">
        <v>1</v>
      </c>
      <c r="AK49" s="36">
        <v>2</v>
      </c>
      <c r="AL49" s="36">
        <v>1</v>
      </c>
      <c r="AM49" s="36">
        <v>7</v>
      </c>
      <c r="AN49" s="36">
        <v>99</v>
      </c>
      <c r="AO49" s="36">
        <v>1</v>
      </c>
      <c r="AP49" s="36">
        <v>1</v>
      </c>
      <c r="AQ49" s="36" t="s">
        <v>559</v>
      </c>
      <c r="AR49" s="38"/>
      <c r="AS49" s="36" t="s">
        <v>550</v>
      </c>
      <c r="AT49" s="36">
        <v>5528384146</v>
      </c>
      <c r="AU49" s="38"/>
    </row>
    <row r="50" spans="1:51" ht="15">
      <c r="C50" s="6" t="s">
        <v>316</v>
      </c>
      <c r="D50" s="6" t="s">
        <v>561</v>
      </c>
      <c r="E50" s="6" t="s">
        <v>563</v>
      </c>
      <c r="F50" s="6" t="str">
        <f t="shared" si="2"/>
        <v>NTmB Yuriana Hrndz</v>
      </c>
      <c r="H50" s="8">
        <v>5539308378</v>
      </c>
      <c r="I50" s="6">
        <v>25947131</v>
      </c>
      <c r="M50" s="32">
        <f t="shared" si="1"/>
        <v>38</v>
      </c>
      <c r="O50" s="6">
        <v>29</v>
      </c>
      <c r="P50" s="36">
        <v>9</v>
      </c>
      <c r="Q50" s="36">
        <v>2</v>
      </c>
      <c r="R50" s="36">
        <v>2</v>
      </c>
      <c r="S50" s="36" t="s">
        <v>564</v>
      </c>
      <c r="T50" s="36">
        <v>2</v>
      </c>
      <c r="U50" s="36">
        <v>1</v>
      </c>
      <c r="V50" s="36">
        <v>1</v>
      </c>
      <c r="W50" s="36" t="s">
        <v>92</v>
      </c>
      <c r="X50" s="36">
        <v>2</v>
      </c>
      <c r="Y50" s="36">
        <v>1</v>
      </c>
      <c r="Z50" s="36">
        <v>2</v>
      </c>
      <c r="AA50" s="36" t="s">
        <v>95</v>
      </c>
      <c r="AB50" s="36" t="s">
        <v>136</v>
      </c>
      <c r="AC50" s="36">
        <v>1</v>
      </c>
      <c r="AD50" s="36">
        <v>1</v>
      </c>
      <c r="AE50" s="36">
        <v>35</v>
      </c>
      <c r="AF50" s="36">
        <v>2</v>
      </c>
      <c r="AG50" s="36">
        <v>8</v>
      </c>
      <c r="AH50" s="36">
        <v>1</v>
      </c>
      <c r="AI50" s="36">
        <v>4</v>
      </c>
      <c r="AJ50" s="36">
        <v>2</v>
      </c>
      <c r="AK50" s="36">
        <v>1</v>
      </c>
      <c r="AL50" s="38"/>
      <c r="AM50" s="36">
        <v>6</v>
      </c>
      <c r="AN50" s="36" t="s">
        <v>256</v>
      </c>
      <c r="AO50" s="36">
        <v>2</v>
      </c>
      <c r="AP50" s="36">
        <v>1</v>
      </c>
      <c r="AQ50" s="38"/>
      <c r="AR50" s="36" t="s">
        <v>568</v>
      </c>
      <c r="AS50" s="36">
        <v>5539308378</v>
      </c>
      <c r="AT50" s="36">
        <v>5525947151</v>
      </c>
      <c r="AU50" s="38"/>
    </row>
    <row r="51" spans="1:51" ht="15">
      <c r="C51" s="6" t="s">
        <v>316</v>
      </c>
      <c r="D51" s="6" t="s">
        <v>570</v>
      </c>
      <c r="E51" s="6" t="s">
        <v>571</v>
      </c>
      <c r="F51" s="6" t="str">
        <f t="shared" si="2"/>
        <v>NTmB Tomasa Diaz</v>
      </c>
      <c r="H51" s="8">
        <v>5570641693</v>
      </c>
      <c r="I51" s="6">
        <v>5559885502</v>
      </c>
      <c r="M51" s="32">
        <f t="shared" si="1"/>
        <v>94</v>
      </c>
      <c r="O51" s="6">
        <v>73</v>
      </c>
      <c r="P51" s="36">
        <v>5</v>
      </c>
      <c r="Q51" s="36">
        <v>215</v>
      </c>
      <c r="R51" s="36">
        <v>5</v>
      </c>
      <c r="S51" s="36" t="s">
        <v>576</v>
      </c>
      <c r="T51" s="36">
        <v>1</v>
      </c>
      <c r="U51" s="38"/>
      <c r="V51" s="38"/>
      <c r="W51" s="36" t="s">
        <v>92</v>
      </c>
      <c r="X51" s="36">
        <v>2</v>
      </c>
      <c r="Y51" s="36">
        <v>1</v>
      </c>
      <c r="Z51" s="36">
        <v>1</v>
      </c>
      <c r="AA51" s="36" t="s">
        <v>200</v>
      </c>
      <c r="AB51" s="36">
        <v>6</v>
      </c>
      <c r="AC51" s="36">
        <v>2</v>
      </c>
      <c r="AD51" s="36">
        <v>1</v>
      </c>
      <c r="AE51" s="36">
        <v>10</v>
      </c>
      <c r="AF51" s="36">
        <v>1</v>
      </c>
      <c r="AG51" s="38"/>
      <c r="AH51" s="36">
        <v>2</v>
      </c>
      <c r="AI51" s="36">
        <v>4</v>
      </c>
      <c r="AJ51" s="36">
        <v>2</v>
      </c>
      <c r="AK51" s="36">
        <v>1</v>
      </c>
      <c r="AL51" s="38"/>
      <c r="AM51" s="36">
        <v>8</v>
      </c>
      <c r="AN51" s="36">
        <v>1</v>
      </c>
      <c r="AO51" s="36">
        <v>1</v>
      </c>
      <c r="AP51" s="36">
        <v>1</v>
      </c>
      <c r="AQ51" s="38"/>
      <c r="AR51" s="38"/>
      <c r="AS51" s="36" t="s">
        <v>580</v>
      </c>
      <c r="AT51" s="36">
        <v>5570641693</v>
      </c>
      <c r="AU51" s="36">
        <v>5559885502</v>
      </c>
    </row>
    <row r="52" spans="1:51" ht="15">
      <c r="A52" s="54"/>
      <c r="B52" s="54"/>
      <c r="C52" s="19" t="s">
        <v>316</v>
      </c>
      <c r="D52" s="19" t="s">
        <v>582</v>
      </c>
      <c r="E52" s="19" t="s">
        <v>583</v>
      </c>
      <c r="F52" s="19" t="str">
        <f t="shared" si="2"/>
        <v>NTmB Miriam Mendoza T</v>
      </c>
      <c r="G52" s="54"/>
      <c r="H52" s="55">
        <v>5549575303</v>
      </c>
      <c r="I52" s="54"/>
      <c r="J52" s="54"/>
      <c r="K52" s="54"/>
      <c r="L52" s="54"/>
      <c r="M52" s="54">
        <f t="shared" si="1"/>
        <v>43</v>
      </c>
      <c r="N52" s="54"/>
      <c r="O52" s="19">
        <v>33</v>
      </c>
      <c r="P52" s="57"/>
      <c r="Q52" s="57"/>
      <c r="R52" s="57"/>
      <c r="S52" s="57"/>
      <c r="T52" s="63">
        <v>1</v>
      </c>
      <c r="U52" s="57"/>
      <c r="V52" s="63">
        <v>1</v>
      </c>
      <c r="W52" s="63" t="s">
        <v>533</v>
      </c>
      <c r="X52" s="63">
        <v>1</v>
      </c>
      <c r="Y52" s="63">
        <v>2</v>
      </c>
      <c r="Z52" s="63">
        <v>1</v>
      </c>
      <c r="AA52" s="63" t="s">
        <v>587</v>
      </c>
      <c r="AB52" s="63" t="s">
        <v>588</v>
      </c>
      <c r="AC52" s="63">
        <v>1</v>
      </c>
      <c r="AD52" s="63">
        <v>1</v>
      </c>
      <c r="AE52" s="57"/>
      <c r="AF52" s="57"/>
      <c r="AG52" s="57"/>
      <c r="AH52" s="63">
        <v>2</v>
      </c>
      <c r="AI52" s="63">
        <v>4</v>
      </c>
      <c r="AJ52" s="63">
        <v>2</v>
      </c>
      <c r="AK52" s="63">
        <v>2</v>
      </c>
      <c r="AL52" s="63">
        <v>3</v>
      </c>
      <c r="AM52" s="63">
        <v>5</v>
      </c>
      <c r="AN52" s="63" t="s">
        <v>95</v>
      </c>
      <c r="AO52" s="63">
        <v>2</v>
      </c>
      <c r="AP52" s="63">
        <v>2</v>
      </c>
      <c r="AQ52" s="57"/>
      <c r="AR52" s="57"/>
      <c r="AS52" s="63" t="s">
        <v>593</v>
      </c>
      <c r="AT52" s="63">
        <v>5529641996</v>
      </c>
      <c r="AU52" s="57"/>
      <c r="AV52" s="54"/>
      <c r="AW52" s="54"/>
      <c r="AX52" s="54"/>
      <c r="AY52" s="54"/>
    </row>
    <row r="53" spans="1:51" ht="15">
      <c r="C53" s="6" t="s">
        <v>316</v>
      </c>
      <c r="D53" s="6" t="s">
        <v>594</v>
      </c>
      <c r="E53" s="6" t="s">
        <v>595</v>
      </c>
      <c r="F53" s="6" t="str">
        <f t="shared" si="2"/>
        <v>NTmB Ma de los Angeles Lopez</v>
      </c>
      <c r="H53" s="8">
        <v>5584774583</v>
      </c>
      <c r="I53" s="6">
        <v>5533494705</v>
      </c>
      <c r="M53" s="32">
        <f t="shared" si="1"/>
        <v>73</v>
      </c>
      <c r="O53" s="6">
        <v>57</v>
      </c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6">
        <v>1</v>
      </c>
      <c r="AE53" s="36">
        <v>45</v>
      </c>
      <c r="AF53" s="36">
        <v>1</v>
      </c>
      <c r="AG53" s="36">
        <v>8.9</v>
      </c>
      <c r="AH53" s="36">
        <v>2</v>
      </c>
      <c r="AI53" s="36">
        <v>4</v>
      </c>
      <c r="AJ53" s="36">
        <v>0</v>
      </c>
      <c r="AK53" s="36">
        <v>2</v>
      </c>
      <c r="AL53" s="36">
        <v>2</v>
      </c>
      <c r="AM53" s="36">
        <v>4</v>
      </c>
      <c r="AN53" s="36" t="s">
        <v>72</v>
      </c>
      <c r="AO53" s="36">
        <v>1</v>
      </c>
      <c r="AP53" s="36">
        <v>1</v>
      </c>
      <c r="AQ53" s="38"/>
      <c r="AR53" s="36" t="s">
        <v>604</v>
      </c>
      <c r="AS53" s="36" t="s">
        <v>605</v>
      </c>
      <c r="AT53" s="36">
        <v>5584779583</v>
      </c>
      <c r="AU53" s="36">
        <v>5584779583</v>
      </c>
    </row>
    <row r="54" spans="1:51" ht="15">
      <c r="C54" s="6" t="s">
        <v>316</v>
      </c>
      <c r="D54" s="6" t="s">
        <v>606</v>
      </c>
      <c r="E54" s="6" t="s">
        <v>607</v>
      </c>
      <c r="F54" s="6" t="str">
        <f t="shared" si="2"/>
        <v>NTmB Monica Galindo Barrrios</v>
      </c>
      <c r="H54" s="8">
        <v>5534909366</v>
      </c>
      <c r="I54" s="6">
        <v>5543910170</v>
      </c>
      <c r="M54" s="32">
        <f t="shared" si="1"/>
        <v>70</v>
      </c>
      <c r="O54" s="6">
        <v>54</v>
      </c>
      <c r="P54" s="36">
        <v>16</v>
      </c>
      <c r="Q54" s="36">
        <v>101</v>
      </c>
      <c r="R54" s="36">
        <v>101</v>
      </c>
      <c r="S54" s="36" t="s">
        <v>608</v>
      </c>
      <c r="T54" s="36">
        <v>1</v>
      </c>
      <c r="U54" s="36">
        <v>1</v>
      </c>
      <c r="V54" s="36">
        <v>1</v>
      </c>
      <c r="W54" s="36" t="s">
        <v>92</v>
      </c>
      <c r="X54" s="36">
        <v>2</v>
      </c>
      <c r="Y54" s="36">
        <v>1</v>
      </c>
      <c r="Z54" s="36">
        <v>1</v>
      </c>
      <c r="AA54" s="36" t="s">
        <v>95</v>
      </c>
      <c r="AB54" s="36" t="s">
        <v>95</v>
      </c>
      <c r="AC54" s="36">
        <v>0</v>
      </c>
      <c r="AD54" s="36">
        <v>2</v>
      </c>
      <c r="AE54" s="36">
        <v>5</v>
      </c>
      <c r="AF54" s="36">
        <v>1</v>
      </c>
      <c r="AG54" s="36">
        <v>9</v>
      </c>
      <c r="AH54" s="36">
        <v>1</v>
      </c>
      <c r="AI54" s="36">
        <v>1</v>
      </c>
      <c r="AJ54" s="36">
        <v>3</v>
      </c>
      <c r="AK54" s="36">
        <v>3</v>
      </c>
      <c r="AL54" s="36">
        <v>1</v>
      </c>
      <c r="AM54" s="36">
        <v>99</v>
      </c>
      <c r="AN54" s="36" t="s">
        <v>613</v>
      </c>
      <c r="AO54" s="36">
        <v>1</v>
      </c>
      <c r="AP54" s="36">
        <v>1</v>
      </c>
      <c r="AQ54" s="38"/>
      <c r="AR54" s="36" t="s">
        <v>615</v>
      </c>
      <c r="AS54" s="36" t="s">
        <v>616</v>
      </c>
      <c r="AT54" s="36">
        <v>5534909366</v>
      </c>
      <c r="AU54" s="38"/>
    </row>
    <row r="55" spans="1:51" ht="15" hidden="1">
      <c r="C55" s="6" t="s">
        <v>316</v>
      </c>
      <c r="D55" s="6" t="s">
        <v>617</v>
      </c>
      <c r="E55" s="6" t="s">
        <v>618</v>
      </c>
      <c r="F55" s="6" t="str">
        <f t="shared" si="2"/>
        <v>NTmB Beatriz</v>
      </c>
      <c r="H55" s="13"/>
      <c r="I55" s="6">
        <v>17358393</v>
      </c>
      <c r="M55" s="32">
        <f t="shared" si="1"/>
        <v>68</v>
      </c>
      <c r="O55" s="6">
        <v>53</v>
      </c>
      <c r="P55" s="36">
        <v>213</v>
      </c>
      <c r="Q55" s="36">
        <v>215</v>
      </c>
      <c r="R55" s="36" t="s">
        <v>620</v>
      </c>
      <c r="S55" s="36" t="s">
        <v>621</v>
      </c>
      <c r="T55" s="36">
        <v>2</v>
      </c>
      <c r="U55" s="36">
        <v>1</v>
      </c>
      <c r="V55" s="36">
        <v>1</v>
      </c>
      <c r="W55" s="36" t="s">
        <v>163</v>
      </c>
      <c r="X55" s="36">
        <v>1</v>
      </c>
      <c r="Y55" s="38"/>
      <c r="Z55" s="36">
        <v>1</v>
      </c>
      <c r="AA55" s="36" t="s">
        <v>72</v>
      </c>
      <c r="AB55" s="36">
        <v>6</v>
      </c>
      <c r="AC55" s="36">
        <v>1</v>
      </c>
      <c r="AD55" s="36">
        <v>1</v>
      </c>
      <c r="AE55" s="36">
        <v>20</v>
      </c>
      <c r="AF55" s="38"/>
      <c r="AG55" s="36">
        <v>9.6</v>
      </c>
      <c r="AH55" s="36">
        <v>2</v>
      </c>
      <c r="AI55" s="36">
        <v>1</v>
      </c>
      <c r="AJ55" s="36">
        <v>2</v>
      </c>
      <c r="AK55" s="36">
        <v>1</v>
      </c>
      <c r="AL55" s="36">
        <v>4</v>
      </c>
      <c r="AM55" s="36">
        <v>4</v>
      </c>
      <c r="AN55" s="36" t="s">
        <v>256</v>
      </c>
      <c r="AO55" s="36">
        <v>2</v>
      </c>
      <c r="AP55" s="36">
        <v>1</v>
      </c>
      <c r="AQ55" s="38"/>
      <c r="AR55" s="36" t="s">
        <v>625</v>
      </c>
      <c r="AS55" s="36" t="s">
        <v>618</v>
      </c>
      <c r="AT55" s="36">
        <v>5517358393</v>
      </c>
      <c r="AU55" s="38"/>
    </row>
    <row r="56" spans="1:51" ht="15">
      <c r="C56" s="6" t="s">
        <v>316</v>
      </c>
      <c r="D56" s="6" t="s">
        <v>630</v>
      </c>
      <c r="E56" s="6" t="s">
        <v>631</v>
      </c>
      <c r="F56" s="6" t="str">
        <f t="shared" si="2"/>
        <v>NTmB Beatriz N</v>
      </c>
      <c r="H56" s="8">
        <v>5574343477</v>
      </c>
      <c r="I56" s="6">
        <v>17096713</v>
      </c>
      <c r="M56" s="32">
        <f t="shared" si="1"/>
        <v>72</v>
      </c>
      <c r="O56" s="6">
        <v>56</v>
      </c>
      <c r="P56" s="36">
        <v>215</v>
      </c>
      <c r="Q56" s="36">
        <v>101</v>
      </c>
      <c r="R56" s="36">
        <v>5</v>
      </c>
      <c r="S56" s="36" t="s">
        <v>633</v>
      </c>
      <c r="T56" s="36">
        <v>2</v>
      </c>
      <c r="U56" s="36">
        <v>1</v>
      </c>
      <c r="V56" s="36" t="s">
        <v>634</v>
      </c>
      <c r="W56" s="36" t="s">
        <v>635</v>
      </c>
      <c r="X56" s="36">
        <v>1</v>
      </c>
      <c r="Y56" s="36">
        <v>1</v>
      </c>
      <c r="Z56" s="36">
        <v>1</v>
      </c>
      <c r="AA56" s="36" t="s">
        <v>95</v>
      </c>
      <c r="AB56" s="36" t="s">
        <v>136</v>
      </c>
      <c r="AC56" s="36">
        <v>2</v>
      </c>
      <c r="AD56" s="36">
        <v>1</v>
      </c>
      <c r="AE56" s="36">
        <v>30</v>
      </c>
      <c r="AF56" s="36">
        <v>1</v>
      </c>
      <c r="AG56" s="38"/>
      <c r="AH56" s="36">
        <v>2</v>
      </c>
      <c r="AI56" s="36">
        <v>4</v>
      </c>
      <c r="AJ56" s="36">
        <v>3</v>
      </c>
      <c r="AK56" s="36">
        <v>2</v>
      </c>
      <c r="AL56" s="36">
        <v>0</v>
      </c>
      <c r="AM56" s="36">
        <v>7</v>
      </c>
      <c r="AN56" s="36">
        <v>1</v>
      </c>
      <c r="AO56" s="36">
        <v>2</v>
      </c>
      <c r="AP56" s="36">
        <v>1</v>
      </c>
      <c r="AQ56" s="38"/>
      <c r="AR56" s="38"/>
      <c r="AS56" s="38"/>
      <c r="AT56" s="36">
        <v>5574343477</v>
      </c>
      <c r="AU56" s="36">
        <v>5517096713</v>
      </c>
    </row>
    <row r="57" spans="1:51" ht="15">
      <c r="C57" s="6" t="s">
        <v>316</v>
      </c>
      <c r="D57" s="6" t="s">
        <v>642</v>
      </c>
      <c r="E57" s="6" t="s">
        <v>643</v>
      </c>
      <c r="F57" s="6" t="str">
        <f t="shared" si="2"/>
        <v>NTmB Elizbeth Vzqz</v>
      </c>
      <c r="H57" s="8">
        <v>5528035765</v>
      </c>
      <c r="M57" s="32">
        <f t="shared" si="1"/>
        <v>50</v>
      </c>
      <c r="O57" s="6">
        <v>39</v>
      </c>
      <c r="P57" s="36">
        <v>3</v>
      </c>
      <c r="Q57" s="36">
        <v>215</v>
      </c>
      <c r="R57" s="38"/>
      <c r="S57" s="36" t="s">
        <v>633</v>
      </c>
      <c r="T57" s="36">
        <v>2</v>
      </c>
      <c r="U57" s="36">
        <v>1</v>
      </c>
      <c r="V57" s="36">
        <v>2</v>
      </c>
      <c r="W57" s="36">
        <v>2</v>
      </c>
      <c r="X57" s="36">
        <v>2</v>
      </c>
      <c r="Y57" s="36">
        <v>1</v>
      </c>
      <c r="Z57" s="36">
        <v>1</v>
      </c>
      <c r="AA57" s="36" t="s">
        <v>72</v>
      </c>
      <c r="AB57" s="36" t="s">
        <v>72</v>
      </c>
      <c r="AC57" s="36">
        <v>1</v>
      </c>
      <c r="AD57" s="36">
        <v>1</v>
      </c>
      <c r="AE57" s="36">
        <v>20</v>
      </c>
      <c r="AF57" s="36">
        <v>1</v>
      </c>
      <c r="AG57" s="36"/>
      <c r="AH57" s="36">
        <v>2</v>
      </c>
      <c r="AI57" s="36">
        <v>4</v>
      </c>
      <c r="AJ57" s="36">
        <v>1</v>
      </c>
      <c r="AK57" s="36">
        <v>1</v>
      </c>
      <c r="AL57" s="36">
        <v>2</v>
      </c>
      <c r="AM57" s="36">
        <v>5</v>
      </c>
      <c r="AN57" s="36">
        <v>1.2</v>
      </c>
      <c r="AO57" s="36">
        <v>2</v>
      </c>
      <c r="AP57" s="36">
        <v>1</v>
      </c>
      <c r="AQ57" s="38"/>
      <c r="AR57" s="38"/>
      <c r="AS57" s="36" t="s">
        <v>647</v>
      </c>
      <c r="AT57" s="36">
        <v>5528035765</v>
      </c>
      <c r="AU57" s="38"/>
    </row>
    <row r="58" spans="1:51" ht="15">
      <c r="C58" s="6" t="s">
        <v>316</v>
      </c>
      <c r="D58" s="6" t="s">
        <v>648</v>
      </c>
      <c r="E58" s="6" t="s">
        <v>649</v>
      </c>
      <c r="F58" s="6" t="str">
        <f t="shared" si="2"/>
        <v>NTmB Ma Eugenia Tirado</v>
      </c>
      <c r="H58" s="8">
        <v>5528508187</v>
      </c>
      <c r="M58" s="32">
        <f t="shared" si="1"/>
        <v>32</v>
      </c>
      <c r="O58" s="6">
        <v>25</v>
      </c>
      <c r="P58" s="36">
        <v>215</v>
      </c>
      <c r="Q58" s="36">
        <v>101</v>
      </c>
      <c r="R58" s="36">
        <v>9</v>
      </c>
      <c r="S58" s="36" t="s">
        <v>650</v>
      </c>
      <c r="T58" s="36">
        <v>1</v>
      </c>
      <c r="U58" s="36">
        <v>1</v>
      </c>
      <c r="V58" s="36">
        <v>2</v>
      </c>
      <c r="W58" s="36" t="s">
        <v>92</v>
      </c>
      <c r="X58" s="36">
        <v>2</v>
      </c>
      <c r="Y58" s="36">
        <v>1</v>
      </c>
      <c r="Z58" s="36">
        <v>1</v>
      </c>
      <c r="AA58" s="36" t="s">
        <v>333</v>
      </c>
      <c r="AB58" s="36" t="s">
        <v>136</v>
      </c>
      <c r="AC58" s="36">
        <v>1</v>
      </c>
      <c r="AD58" s="36">
        <v>1</v>
      </c>
      <c r="AE58" s="36">
        <v>15</v>
      </c>
      <c r="AF58" s="36">
        <v>1</v>
      </c>
      <c r="AG58" s="36">
        <v>8</v>
      </c>
      <c r="AH58" s="36">
        <v>1</v>
      </c>
      <c r="AI58" s="36">
        <v>4</v>
      </c>
      <c r="AJ58" s="36">
        <v>4</v>
      </c>
      <c r="AK58" s="36">
        <v>2</v>
      </c>
      <c r="AL58" s="36">
        <v>1</v>
      </c>
      <c r="AM58" s="36">
        <v>5</v>
      </c>
      <c r="AN58" s="36">
        <v>1.2</v>
      </c>
      <c r="AO58" s="36">
        <v>2</v>
      </c>
      <c r="AP58" s="36">
        <v>1</v>
      </c>
      <c r="AQ58" s="36" t="s">
        <v>654</v>
      </c>
      <c r="AR58" s="36" t="s">
        <v>655</v>
      </c>
      <c r="AS58" s="36" t="s">
        <v>656</v>
      </c>
      <c r="AT58" s="36">
        <v>5528508187</v>
      </c>
      <c r="AU58" s="36">
        <v>5525947096</v>
      </c>
    </row>
    <row r="59" spans="1:51" ht="15">
      <c r="C59" s="6" t="s">
        <v>316</v>
      </c>
      <c r="D59" s="6" t="s">
        <v>657</v>
      </c>
      <c r="E59" s="6" t="s">
        <v>658</v>
      </c>
      <c r="F59" s="6" t="str">
        <f t="shared" si="2"/>
        <v>NTmB Vargas Castillo Magnolia</v>
      </c>
      <c r="H59" s="8">
        <v>5524948634</v>
      </c>
      <c r="I59" s="6">
        <v>5548955796</v>
      </c>
      <c r="M59" s="32">
        <f t="shared" si="1"/>
        <v>24</v>
      </c>
      <c r="O59" s="6">
        <v>18</v>
      </c>
      <c r="P59" s="36">
        <v>101</v>
      </c>
      <c r="Q59" s="36">
        <v>215</v>
      </c>
      <c r="R59" s="36">
        <v>4</v>
      </c>
      <c r="S59" s="36" t="s">
        <v>659</v>
      </c>
      <c r="T59" s="36">
        <v>2</v>
      </c>
      <c r="U59" s="36">
        <v>2</v>
      </c>
      <c r="V59" s="36">
        <v>2</v>
      </c>
      <c r="W59" s="36" t="s">
        <v>92</v>
      </c>
      <c r="X59" s="36">
        <v>2</v>
      </c>
      <c r="Y59" s="36">
        <v>2</v>
      </c>
      <c r="Z59" s="36">
        <v>4</v>
      </c>
      <c r="AA59" s="36" t="s">
        <v>552</v>
      </c>
      <c r="AB59" s="36" t="s">
        <v>136</v>
      </c>
      <c r="AC59" s="36">
        <v>1</v>
      </c>
      <c r="AD59" s="36" t="s">
        <v>72</v>
      </c>
      <c r="AE59" s="36">
        <v>20</v>
      </c>
      <c r="AF59" s="36">
        <v>1</v>
      </c>
      <c r="AG59" s="36">
        <v>8</v>
      </c>
      <c r="AH59" s="36">
        <v>2</v>
      </c>
      <c r="AI59" s="36" t="s">
        <v>176</v>
      </c>
      <c r="AJ59" s="36">
        <v>0</v>
      </c>
      <c r="AK59" s="36">
        <v>0</v>
      </c>
      <c r="AL59" s="36">
        <v>1</v>
      </c>
      <c r="AM59" s="36">
        <v>5</v>
      </c>
      <c r="AN59" s="36">
        <v>1.2</v>
      </c>
      <c r="AO59" s="36">
        <v>2</v>
      </c>
      <c r="AP59" s="36">
        <v>1</v>
      </c>
      <c r="AQ59" s="36" t="s">
        <v>660</v>
      </c>
      <c r="AR59" s="38"/>
      <c r="AS59" s="36" t="s">
        <v>664</v>
      </c>
      <c r="AT59" s="36">
        <v>5524948634</v>
      </c>
      <c r="AU59" s="36">
        <v>5548955796</v>
      </c>
    </row>
    <row r="60" spans="1:51" ht="15" hidden="1">
      <c r="C60" s="6" t="s">
        <v>316</v>
      </c>
      <c r="D60" s="6" t="s">
        <v>667</v>
      </c>
      <c r="E60" s="6" t="s">
        <v>668</v>
      </c>
      <c r="F60" s="6" t="str">
        <f t="shared" si="2"/>
        <v>NTmB Norberto Osuna</v>
      </c>
      <c r="H60" s="13"/>
      <c r="I60" s="6">
        <v>17096473</v>
      </c>
      <c r="M60" s="32">
        <f t="shared" si="1"/>
        <v>22</v>
      </c>
      <c r="O60" s="6">
        <v>17</v>
      </c>
      <c r="P60" s="36" t="s">
        <v>671</v>
      </c>
      <c r="Q60" s="38"/>
      <c r="R60" s="38"/>
      <c r="S60" s="36" t="s">
        <v>672</v>
      </c>
      <c r="T60" s="36">
        <v>1</v>
      </c>
      <c r="U60" s="36">
        <v>1</v>
      </c>
      <c r="V60" s="36">
        <v>2</v>
      </c>
      <c r="W60" s="36" t="s">
        <v>92</v>
      </c>
      <c r="X60" s="36">
        <v>2</v>
      </c>
      <c r="Y60" s="36">
        <v>2</v>
      </c>
      <c r="Z60" s="36">
        <v>1</v>
      </c>
      <c r="AA60" s="36" t="s">
        <v>588</v>
      </c>
      <c r="AB60" s="36" t="s">
        <v>176</v>
      </c>
      <c r="AC60" s="36" t="s">
        <v>675</v>
      </c>
      <c r="AD60" s="36">
        <v>1</v>
      </c>
      <c r="AE60" s="36">
        <v>25</v>
      </c>
      <c r="AF60" s="36">
        <v>1</v>
      </c>
      <c r="AG60" s="38"/>
      <c r="AH60" s="36">
        <v>2</v>
      </c>
      <c r="AI60" s="36">
        <v>4</v>
      </c>
      <c r="AJ60" s="36">
        <v>2</v>
      </c>
      <c r="AK60" s="36">
        <v>2</v>
      </c>
      <c r="AL60" s="36">
        <v>2</v>
      </c>
      <c r="AM60" s="36">
        <v>99</v>
      </c>
      <c r="AN60" s="36">
        <v>1.3</v>
      </c>
      <c r="AO60" s="36">
        <v>1</v>
      </c>
      <c r="AP60" s="36">
        <v>2</v>
      </c>
      <c r="AQ60" s="36" t="s">
        <v>676</v>
      </c>
      <c r="AR60" s="36" t="s">
        <v>677</v>
      </c>
      <c r="AS60" s="36" t="s">
        <v>678</v>
      </c>
      <c r="AT60" s="36">
        <v>5517096473</v>
      </c>
      <c r="AU60" s="38"/>
    </row>
    <row r="61" spans="1:51" ht="15">
      <c r="C61" s="6" t="s">
        <v>316</v>
      </c>
      <c r="D61" s="6" t="s">
        <v>679</v>
      </c>
      <c r="E61" s="6" t="s">
        <v>680</v>
      </c>
      <c r="F61" s="6" t="str">
        <f t="shared" si="2"/>
        <v>NTmB Ivone Rodriguez</v>
      </c>
      <c r="H61" s="8">
        <v>5578361297</v>
      </c>
      <c r="I61" s="6">
        <v>59887296</v>
      </c>
      <c r="M61" s="32">
        <f t="shared" si="1"/>
        <v>66</v>
      </c>
      <c r="O61" s="6">
        <v>51</v>
      </c>
      <c r="P61" s="36">
        <v>16</v>
      </c>
      <c r="Q61" s="36">
        <v>15</v>
      </c>
      <c r="R61" s="36">
        <v>213</v>
      </c>
      <c r="S61" s="36" t="s">
        <v>508</v>
      </c>
      <c r="T61" s="36">
        <v>2</v>
      </c>
      <c r="U61" s="36">
        <v>1</v>
      </c>
      <c r="V61" s="36">
        <v>1</v>
      </c>
      <c r="W61" s="36" t="s">
        <v>92</v>
      </c>
      <c r="X61" s="36">
        <v>2</v>
      </c>
      <c r="Y61" s="36">
        <v>1</v>
      </c>
      <c r="Z61" s="36">
        <v>1</v>
      </c>
      <c r="AA61" s="36" t="s">
        <v>333</v>
      </c>
      <c r="AB61" s="36">
        <v>6</v>
      </c>
      <c r="AC61" s="36">
        <v>2</v>
      </c>
      <c r="AD61" s="36">
        <v>1</v>
      </c>
      <c r="AE61" s="36">
        <v>20</v>
      </c>
      <c r="AF61" s="36">
        <v>1</v>
      </c>
      <c r="AG61" s="38"/>
      <c r="AH61" s="36">
        <v>2</v>
      </c>
      <c r="AI61" s="36">
        <v>4</v>
      </c>
      <c r="AJ61" s="36">
        <v>1</v>
      </c>
      <c r="AK61" s="36">
        <v>2</v>
      </c>
      <c r="AL61" s="36">
        <v>1</v>
      </c>
      <c r="AM61" s="36">
        <v>9</v>
      </c>
      <c r="AN61" s="38"/>
      <c r="AO61" s="36">
        <v>1</v>
      </c>
      <c r="AP61" s="36">
        <v>1</v>
      </c>
      <c r="AQ61" s="36" t="s">
        <v>689</v>
      </c>
      <c r="AR61" s="38"/>
      <c r="AS61" s="36" t="s">
        <v>690</v>
      </c>
      <c r="AT61" s="36">
        <v>5578361297</v>
      </c>
      <c r="AU61" s="36">
        <v>5559887296</v>
      </c>
    </row>
    <row r="62" spans="1:51" ht="15">
      <c r="C62" s="6" t="s">
        <v>316</v>
      </c>
      <c r="D62" s="6" t="s">
        <v>692</v>
      </c>
      <c r="E62" s="6" t="s">
        <v>693</v>
      </c>
      <c r="F62" s="6" t="str">
        <f t="shared" si="2"/>
        <v xml:space="preserve">NTmB Ma Ines Estrada </v>
      </c>
      <c r="H62" s="8">
        <v>5548587811</v>
      </c>
      <c r="I62" s="6">
        <v>25946863</v>
      </c>
      <c r="M62" s="32">
        <f t="shared" si="1"/>
        <v>61</v>
      </c>
      <c r="O62" s="6">
        <v>47</v>
      </c>
      <c r="P62" s="36">
        <v>2</v>
      </c>
      <c r="Q62" s="36">
        <v>4</v>
      </c>
      <c r="R62" s="36">
        <v>5</v>
      </c>
      <c r="S62" s="38"/>
      <c r="T62" s="36">
        <v>1</v>
      </c>
      <c r="U62" s="36">
        <v>1</v>
      </c>
      <c r="V62" s="36">
        <v>1</v>
      </c>
      <c r="W62" s="36" t="s">
        <v>92</v>
      </c>
      <c r="X62" s="36">
        <v>2</v>
      </c>
      <c r="Y62" s="36">
        <v>2</v>
      </c>
      <c r="Z62" s="36">
        <v>1</v>
      </c>
      <c r="AA62" s="36" t="s">
        <v>697</v>
      </c>
      <c r="AB62" s="36">
        <v>1</v>
      </c>
      <c r="AC62" s="36">
        <v>1</v>
      </c>
      <c r="AD62" s="36">
        <v>1</v>
      </c>
      <c r="AE62" s="36">
        <v>15</v>
      </c>
      <c r="AF62" s="36">
        <v>1</v>
      </c>
      <c r="AG62" s="38"/>
      <c r="AH62" s="36">
        <v>2</v>
      </c>
      <c r="AI62" s="36">
        <v>4</v>
      </c>
      <c r="AJ62" s="36">
        <v>0</v>
      </c>
      <c r="AK62" s="36">
        <v>2</v>
      </c>
      <c r="AL62" s="36">
        <v>3</v>
      </c>
      <c r="AM62" s="36">
        <v>5</v>
      </c>
      <c r="AN62" s="36">
        <v>1</v>
      </c>
      <c r="AO62" s="36">
        <v>2</v>
      </c>
      <c r="AP62" s="36">
        <v>1</v>
      </c>
      <c r="AQ62" s="38"/>
      <c r="AR62" s="38"/>
      <c r="AS62" s="36" t="s">
        <v>698</v>
      </c>
      <c r="AT62" s="36">
        <v>5610492420</v>
      </c>
      <c r="AU62" s="36">
        <v>5525946803</v>
      </c>
    </row>
    <row r="63" spans="1:51" ht="15">
      <c r="C63" s="6" t="s">
        <v>316</v>
      </c>
      <c r="D63" s="6" t="s">
        <v>699</v>
      </c>
      <c r="E63" s="6" t="s">
        <v>700</v>
      </c>
      <c r="F63" s="6" t="str">
        <f t="shared" si="2"/>
        <v>NTmB Ma del Pilar Rodriguez</v>
      </c>
      <c r="H63" s="8">
        <v>5548592193</v>
      </c>
      <c r="I63" s="6">
        <v>5526823496</v>
      </c>
      <c r="M63" s="32">
        <f t="shared" si="1"/>
        <v>49</v>
      </c>
      <c r="O63" s="6">
        <v>38</v>
      </c>
      <c r="P63" s="36">
        <v>4</v>
      </c>
      <c r="Q63" s="36">
        <v>9</v>
      </c>
      <c r="R63" s="36">
        <v>9</v>
      </c>
      <c r="S63" s="36" t="s">
        <v>91</v>
      </c>
      <c r="T63" s="36">
        <v>1</v>
      </c>
      <c r="U63" s="36">
        <v>1</v>
      </c>
      <c r="V63" s="36">
        <v>2</v>
      </c>
      <c r="W63" s="36" t="s">
        <v>163</v>
      </c>
      <c r="X63" s="36">
        <v>2</v>
      </c>
      <c r="Y63" s="36">
        <v>2</v>
      </c>
      <c r="Z63" s="38"/>
      <c r="AA63" s="36" t="s">
        <v>95</v>
      </c>
      <c r="AB63" s="36" t="s">
        <v>200</v>
      </c>
      <c r="AC63" s="36">
        <v>1</v>
      </c>
      <c r="AD63" s="36">
        <v>1</v>
      </c>
      <c r="AE63" s="36">
        <v>20</v>
      </c>
      <c r="AF63" s="38"/>
      <c r="AG63" s="36">
        <v>7</v>
      </c>
      <c r="AH63" s="36">
        <v>2</v>
      </c>
      <c r="AI63" s="36">
        <v>1</v>
      </c>
      <c r="AJ63" s="36">
        <v>0</v>
      </c>
      <c r="AK63" s="36">
        <v>2</v>
      </c>
      <c r="AL63" s="36">
        <v>2</v>
      </c>
      <c r="AM63" s="36">
        <v>3</v>
      </c>
      <c r="AN63" s="36">
        <v>1</v>
      </c>
      <c r="AO63" s="36">
        <v>2</v>
      </c>
      <c r="AP63" s="36">
        <v>1</v>
      </c>
      <c r="AQ63" s="36" t="s">
        <v>714</v>
      </c>
      <c r="AR63" s="38"/>
      <c r="AS63" s="36" t="s">
        <v>715</v>
      </c>
      <c r="AT63" s="36">
        <v>5548592193</v>
      </c>
      <c r="AU63" s="36">
        <v>5526823496</v>
      </c>
    </row>
    <row r="64" spans="1:51" ht="15">
      <c r="C64" s="6" t="s">
        <v>316</v>
      </c>
      <c r="D64" s="6" t="s">
        <v>717</v>
      </c>
      <c r="E64" s="6" t="s">
        <v>718</v>
      </c>
      <c r="F64" s="6" t="str">
        <f t="shared" si="2"/>
        <v>NTmB Karina Arteaga</v>
      </c>
      <c r="H64" s="8">
        <v>5537731178</v>
      </c>
      <c r="I64" s="6">
        <v>25945289</v>
      </c>
      <c r="M64" s="32">
        <f t="shared" si="1"/>
        <v>77</v>
      </c>
      <c r="O64" s="6">
        <v>60</v>
      </c>
      <c r="P64" s="36">
        <v>16</v>
      </c>
      <c r="Q64" s="36">
        <v>15</v>
      </c>
      <c r="R64" s="36">
        <v>11</v>
      </c>
      <c r="S64" s="36" t="s">
        <v>720</v>
      </c>
      <c r="T64" s="36">
        <v>2</v>
      </c>
      <c r="U64" s="36">
        <v>1</v>
      </c>
      <c r="V64" s="36">
        <v>1</v>
      </c>
      <c r="W64" s="36" t="s">
        <v>92</v>
      </c>
      <c r="X64" s="36">
        <v>1</v>
      </c>
      <c r="Y64" s="36">
        <v>1</v>
      </c>
      <c r="Z64" s="36">
        <v>1</v>
      </c>
      <c r="AA64" s="36" t="s">
        <v>72</v>
      </c>
      <c r="AB64" s="36">
        <v>6</v>
      </c>
      <c r="AC64" s="36" t="s">
        <v>95</v>
      </c>
      <c r="AD64" s="36">
        <v>1</v>
      </c>
      <c r="AE64" s="36">
        <v>5</v>
      </c>
      <c r="AF64" s="36">
        <v>1</v>
      </c>
      <c r="AG64" s="36">
        <v>9.9</v>
      </c>
      <c r="AH64" s="36">
        <v>2</v>
      </c>
      <c r="AI64" s="36">
        <v>4</v>
      </c>
      <c r="AJ64" s="36">
        <v>1</v>
      </c>
      <c r="AK64" s="36">
        <v>3</v>
      </c>
      <c r="AL64" s="36">
        <v>2</v>
      </c>
      <c r="AM64" s="36">
        <v>9</v>
      </c>
      <c r="AN64" s="36">
        <v>1.2</v>
      </c>
      <c r="AO64" s="36">
        <v>1</v>
      </c>
      <c r="AP64" s="36">
        <v>2</v>
      </c>
      <c r="AQ64" s="36" t="s">
        <v>724</v>
      </c>
      <c r="AR64" s="36" t="s">
        <v>725</v>
      </c>
      <c r="AS64" s="36" t="s">
        <v>726</v>
      </c>
      <c r="AT64" s="36">
        <v>5537731178</v>
      </c>
      <c r="AU64" s="36">
        <v>5525945289</v>
      </c>
    </row>
    <row r="65" spans="3:47" ht="15">
      <c r="C65" s="6" t="s">
        <v>316</v>
      </c>
      <c r="D65" s="6" t="s">
        <v>728</v>
      </c>
      <c r="E65" s="6" t="s">
        <v>729</v>
      </c>
      <c r="F65" s="6" t="str">
        <f t="shared" si="2"/>
        <v>NTmB Alejandra Torres</v>
      </c>
      <c r="H65" s="8">
        <v>5516564589</v>
      </c>
      <c r="I65" s="6">
        <v>5525947111</v>
      </c>
      <c r="M65" s="32">
        <f t="shared" si="1"/>
        <v>71</v>
      </c>
      <c r="O65" s="6">
        <v>55</v>
      </c>
      <c r="P65" s="36" t="s">
        <v>730</v>
      </c>
      <c r="Q65" s="36">
        <v>4</v>
      </c>
      <c r="R65" s="36">
        <v>1</v>
      </c>
      <c r="S65" s="36" t="s">
        <v>732</v>
      </c>
      <c r="T65" s="36">
        <v>2</v>
      </c>
      <c r="U65" s="36">
        <v>2</v>
      </c>
      <c r="V65" s="36">
        <v>1</v>
      </c>
      <c r="W65" s="36" t="s">
        <v>75</v>
      </c>
      <c r="X65" s="36">
        <v>2</v>
      </c>
      <c r="Y65" s="36">
        <v>2</v>
      </c>
      <c r="Z65" s="36">
        <v>1</v>
      </c>
      <c r="AA65" s="36" t="s">
        <v>95</v>
      </c>
      <c r="AB65" s="36" t="s">
        <v>483</v>
      </c>
      <c r="AC65" s="36">
        <v>7</v>
      </c>
      <c r="AD65" s="36">
        <v>1</v>
      </c>
      <c r="AE65" s="36">
        <v>50</v>
      </c>
      <c r="AF65" s="36">
        <v>2</v>
      </c>
      <c r="AG65" s="38"/>
      <c r="AH65" s="36">
        <v>2</v>
      </c>
      <c r="AI65" s="36">
        <v>4</v>
      </c>
      <c r="AJ65" s="36">
        <v>1</v>
      </c>
      <c r="AK65" s="36">
        <v>1</v>
      </c>
      <c r="AL65" s="36">
        <v>1</v>
      </c>
      <c r="AM65" s="36">
        <v>10</v>
      </c>
      <c r="AN65" s="36">
        <v>1</v>
      </c>
      <c r="AO65" s="36">
        <v>2</v>
      </c>
      <c r="AP65" s="36">
        <v>2</v>
      </c>
      <c r="AQ65" s="36" t="s">
        <v>736</v>
      </c>
      <c r="AR65" s="36" t="s">
        <v>738</v>
      </c>
      <c r="AS65" s="36" t="s">
        <v>729</v>
      </c>
      <c r="AT65" s="36">
        <v>5516564589</v>
      </c>
      <c r="AU65" s="36">
        <v>5525947111</v>
      </c>
    </row>
    <row r="66" spans="3:47" ht="15">
      <c r="C66" s="6" t="s">
        <v>316</v>
      </c>
      <c r="D66" s="6" t="s">
        <v>739</v>
      </c>
      <c r="E66" s="6" t="s">
        <v>740</v>
      </c>
      <c r="F66" s="6" t="str">
        <f t="shared" si="2"/>
        <v>NTmB Ana Maria Vivas</v>
      </c>
      <c r="H66" s="8">
        <v>5574909869</v>
      </c>
      <c r="I66" s="6">
        <v>25947061</v>
      </c>
      <c r="M66" s="32">
        <f t="shared" si="1"/>
        <v>67</v>
      </c>
      <c r="O66" s="6">
        <v>52</v>
      </c>
      <c r="P66" s="36">
        <v>15</v>
      </c>
      <c r="Q66" s="36">
        <v>11</v>
      </c>
      <c r="R66" s="36">
        <v>101</v>
      </c>
      <c r="S66" s="36" t="s">
        <v>91</v>
      </c>
      <c r="T66" s="36">
        <v>2</v>
      </c>
      <c r="U66" s="36">
        <v>1</v>
      </c>
      <c r="V66" s="36">
        <v>1</v>
      </c>
      <c r="W66" s="36" t="s">
        <v>533</v>
      </c>
      <c r="X66" s="36">
        <v>2</v>
      </c>
      <c r="Y66" s="36">
        <v>1</v>
      </c>
      <c r="Z66" s="36">
        <v>1</v>
      </c>
      <c r="AA66" s="36">
        <v>4</v>
      </c>
      <c r="AB66" s="36">
        <v>6</v>
      </c>
      <c r="AC66" s="36">
        <v>0</v>
      </c>
      <c r="AD66" s="36">
        <v>1</v>
      </c>
      <c r="AE66" s="36">
        <v>15</v>
      </c>
      <c r="AF66" s="36">
        <v>1</v>
      </c>
      <c r="AG66" s="36">
        <v>9.9</v>
      </c>
      <c r="AH66" s="36">
        <v>2</v>
      </c>
      <c r="AI66" s="36">
        <v>4</v>
      </c>
      <c r="AJ66" s="36">
        <v>1</v>
      </c>
      <c r="AK66" s="36">
        <v>2</v>
      </c>
      <c r="AL66" s="36">
        <v>2</v>
      </c>
      <c r="AM66" s="36">
        <v>6</v>
      </c>
      <c r="AN66" s="36">
        <v>1</v>
      </c>
      <c r="AO66" s="36">
        <v>2</v>
      </c>
      <c r="AP66" s="36">
        <v>1</v>
      </c>
      <c r="AQ66" s="38"/>
      <c r="AR66" s="36" t="s">
        <v>748</v>
      </c>
      <c r="AS66" s="36" t="s">
        <v>749</v>
      </c>
      <c r="AT66" s="36">
        <v>5574909869</v>
      </c>
      <c r="AU66" s="36">
        <v>5525947061</v>
      </c>
    </row>
    <row r="67" spans="3:47" ht="15">
      <c r="C67" s="6" t="s">
        <v>316</v>
      </c>
      <c r="D67" s="6" t="s">
        <v>751</v>
      </c>
      <c r="E67" s="6" t="s">
        <v>752</v>
      </c>
      <c r="F67" s="6" t="str">
        <f t="shared" si="2"/>
        <v>NTmB Maria de Lourdes M</v>
      </c>
      <c r="H67" s="8">
        <v>5562266518</v>
      </c>
      <c r="I67" s="6">
        <v>5591559819</v>
      </c>
      <c r="M67" s="32">
        <f t="shared" si="1"/>
        <v>43</v>
      </c>
      <c r="O67" s="6">
        <v>33</v>
      </c>
      <c r="P67" s="36">
        <v>215</v>
      </c>
      <c r="Q67" s="36">
        <v>29</v>
      </c>
      <c r="R67" s="36">
        <v>3</v>
      </c>
      <c r="S67" s="36" t="s">
        <v>756</v>
      </c>
      <c r="T67" s="36">
        <v>1</v>
      </c>
      <c r="U67" s="36">
        <v>1</v>
      </c>
      <c r="V67" s="36">
        <v>1</v>
      </c>
      <c r="W67" s="36" t="s">
        <v>154</v>
      </c>
      <c r="X67" s="36">
        <v>1</v>
      </c>
      <c r="Y67" s="36">
        <v>2</v>
      </c>
      <c r="Z67" s="36">
        <v>1</v>
      </c>
      <c r="AA67" s="36" t="s">
        <v>72</v>
      </c>
      <c r="AB67" s="36" t="s">
        <v>200</v>
      </c>
      <c r="AC67" s="36">
        <v>1</v>
      </c>
      <c r="AD67" s="36">
        <v>1</v>
      </c>
      <c r="AE67" s="36">
        <v>20</v>
      </c>
      <c r="AF67" s="36">
        <v>1</v>
      </c>
      <c r="AG67" s="36">
        <v>8</v>
      </c>
      <c r="AH67" s="36">
        <v>2</v>
      </c>
      <c r="AI67" s="36">
        <v>4</v>
      </c>
      <c r="AJ67" s="36">
        <v>1</v>
      </c>
      <c r="AK67" s="36">
        <v>1</v>
      </c>
      <c r="AL67" s="36">
        <v>2</v>
      </c>
      <c r="AM67" s="36">
        <v>3</v>
      </c>
      <c r="AN67" s="36">
        <v>1</v>
      </c>
      <c r="AO67" s="36">
        <v>2</v>
      </c>
      <c r="AP67" s="36">
        <v>2</v>
      </c>
      <c r="AQ67" s="38"/>
      <c r="AR67" s="36" t="s">
        <v>761</v>
      </c>
      <c r="AS67" s="36" t="s">
        <v>762</v>
      </c>
      <c r="AT67" s="36">
        <v>5502266518</v>
      </c>
      <c r="AU67" s="36">
        <v>5591559819</v>
      </c>
    </row>
    <row r="68" spans="3:47" ht="15">
      <c r="C68" s="6" t="s">
        <v>316</v>
      </c>
      <c r="D68" s="6" t="s">
        <v>765</v>
      </c>
      <c r="E68" s="6" t="s">
        <v>766</v>
      </c>
      <c r="F68" s="6" t="str">
        <f t="shared" si="2"/>
        <v>NTmB Ma Isabel Avila</v>
      </c>
      <c r="H68" s="8">
        <v>5578752696</v>
      </c>
      <c r="M68" s="32">
        <f t="shared" si="1"/>
        <v>52</v>
      </c>
      <c r="O68" s="6">
        <v>40</v>
      </c>
      <c r="P68" s="38"/>
      <c r="Q68" s="38"/>
      <c r="R68" s="38"/>
      <c r="S68" s="38"/>
      <c r="T68" s="36">
        <v>2</v>
      </c>
      <c r="U68" s="36">
        <v>1</v>
      </c>
      <c r="V68" s="36">
        <v>2</v>
      </c>
      <c r="W68" s="36" t="s">
        <v>444</v>
      </c>
      <c r="X68" s="36">
        <v>1</v>
      </c>
      <c r="Y68" s="36">
        <v>2</v>
      </c>
      <c r="Z68" s="36">
        <v>1</v>
      </c>
      <c r="AA68" s="36" t="s">
        <v>95</v>
      </c>
      <c r="AB68" s="36">
        <v>6</v>
      </c>
      <c r="AC68" s="36" t="s">
        <v>95</v>
      </c>
      <c r="AD68" s="36">
        <v>1</v>
      </c>
      <c r="AE68" s="36">
        <v>90</v>
      </c>
      <c r="AF68" s="36">
        <v>1</v>
      </c>
      <c r="AG68" s="36">
        <v>8.6</v>
      </c>
      <c r="AH68" s="36">
        <v>2</v>
      </c>
      <c r="AI68" s="36">
        <v>4</v>
      </c>
      <c r="AJ68" s="36">
        <v>0</v>
      </c>
      <c r="AK68" s="36">
        <v>0</v>
      </c>
      <c r="AL68" s="36">
        <v>0</v>
      </c>
      <c r="AM68" s="36">
        <v>4</v>
      </c>
      <c r="AN68" s="36" t="s">
        <v>95</v>
      </c>
      <c r="AO68" s="36">
        <v>2</v>
      </c>
      <c r="AP68" s="36">
        <v>1</v>
      </c>
      <c r="AQ68" s="38"/>
      <c r="AR68" s="36" t="s">
        <v>771</v>
      </c>
      <c r="AS68" s="36" t="s">
        <v>772</v>
      </c>
      <c r="AT68" s="36">
        <v>5578752696</v>
      </c>
      <c r="AU68" s="38"/>
    </row>
    <row r="69" spans="3:47" ht="15">
      <c r="C69" s="6" t="s">
        <v>316</v>
      </c>
      <c r="D69" s="6" t="s">
        <v>774</v>
      </c>
      <c r="E69" s="6" t="s">
        <v>775</v>
      </c>
      <c r="F69" s="6" t="str">
        <f t="shared" si="2"/>
        <v>NTmB Heidi Natividad</v>
      </c>
      <c r="H69" s="8">
        <v>5535023302</v>
      </c>
      <c r="I69" s="6">
        <v>58476118</v>
      </c>
      <c r="M69" s="32">
        <f t="shared" si="1"/>
        <v>52</v>
      </c>
      <c r="O69" s="6">
        <v>40</v>
      </c>
      <c r="P69" s="36">
        <v>213</v>
      </c>
      <c r="Q69" s="36">
        <v>16</v>
      </c>
      <c r="R69" s="36">
        <v>3</v>
      </c>
      <c r="S69" s="36" t="s">
        <v>91</v>
      </c>
      <c r="T69" s="36">
        <v>1</v>
      </c>
      <c r="U69" s="36">
        <v>1</v>
      </c>
      <c r="V69" s="36">
        <v>1</v>
      </c>
      <c r="W69" s="36">
        <v>1</v>
      </c>
      <c r="X69" s="36">
        <v>2</v>
      </c>
      <c r="Y69" s="36">
        <v>2</v>
      </c>
      <c r="Z69" s="36">
        <v>2</v>
      </c>
      <c r="AA69" s="36" t="s">
        <v>712</v>
      </c>
      <c r="AB69" s="36" t="s">
        <v>200</v>
      </c>
      <c r="AC69" s="36">
        <v>0</v>
      </c>
      <c r="AD69" s="36">
        <v>2</v>
      </c>
      <c r="AE69" s="36">
        <v>20</v>
      </c>
      <c r="AF69" s="36">
        <v>1</v>
      </c>
      <c r="AG69" s="36">
        <v>8.8000000000000007</v>
      </c>
      <c r="AH69" s="36">
        <v>1</v>
      </c>
      <c r="AI69" s="36">
        <v>4</v>
      </c>
      <c r="AJ69" s="36">
        <v>1</v>
      </c>
      <c r="AK69" s="36">
        <v>1</v>
      </c>
      <c r="AL69" s="36">
        <v>5</v>
      </c>
      <c r="AM69" s="36">
        <v>5</v>
      </c>
      <c r="AN69" s="36" t="s">
        <v>462</v>
      </c>
      <c r="AO69" s="36">
        <v>1</v>
      </c>
      <c r="AP69" s="36">
        <v>2</v>
      </c>
      <c r="AQ69" s="36" t="s">
        <v>783</v>
      </c>
      <c r="AR69" s="36" t="s">
        <v>784</v>
      </c>
      <c r="AS69" s="36" t="s">
        <v>785</v>
      </c>
      <c r="AT69" s="36">
        <v>5535023302</v>
      </c>
      <c r="AU69" s="36">
        <v>5558476118</v>
      </c>
    </row>
    <row r="70" spans="3:47" ht="15">
      <c r="C70" s="23" t="s">
        <v>316</v>
      </c>
      <c r="D70" s="6" t="s">
        <v>787</v>
      </c>
      <c r="E70" s="6" t="s">
        <v>788</v>
      </c>
      <c r="F70" s="6" t="str">
        <f t="shared" si="2"/>
        <v>NTmB Aviles Vendes Vianey</v>
      </c>
      <c r="H70" s="8">
        <v>5519393060</v>
      </c>
      <c r="M70" s="32">
        <f t="shared" si="1"/>
        <v>54</v>
      </c>
      <c r="O70" s="6">
        <v>42</v>
      </c>
      <c r="P70" s="36">
        <v>215</v>
      </c>
      <c r="Q70" s="36">
        <v>113</v>
      </c>
      <c r="R70" s="36">
        <v>1</v>
      </c>
      <c r="S70" s="36" t="s">
        <v>791</v>
      </c>
      <c r="T70" s="36">
        <v>2</v>
      </c>
      <c r="U70" s="36">
        <v>1</v>
      </c>
      <c r="V70" s="36">
        <v>1</v>
      </c>
      <c r="W70" s="36" t="s">
        <v>792</v>
      </c>
      <c r="X70" s="36">
        <v>2</v>
      </c>
      <c r="Y70" s="36">
        <v>1</v>
      </c>
      <c r="Z70" s="36">
        <v>2</v>
      </c>
      <c r="AA70" s="36" t="s">
        <v>72</v>
      </c>
      <c r="AB70" s="36">
        <v>6</v>
      </c>
      <c r="AC70" s="36">
        <v>0</v>
      </c>
      <c r="AD70" s="36">
        <v>1</v>
      </c>
      <c r="AE70" s="36">
        <v>40</v>
      </c>
      <c r="AF70" s="38"/>
      <c r="AG70" s="36">
        <v>9</v>
      </c>
      <c r="AH70" s="36">
        <v>2</v>
      </c>
      <c r="AI70" s="36">
        <v>4</v>
      </c>
      <c r="AJ70" s="36">
        <v>1</v>
      </c>
      <c r="AK70" s="36">
        <v>1</v>
      </c>
      <c r="AL70" s="36">
        <v>0</v>
      </c>
      <c r="AM70" s="36">
        <v>5</v>
      </c>
      <c r="AN70" s="36" t="s">
        <v>462</v>
      </c>
      <c r="AO70" s="36">
        <v>2</v>
      </c>
      <c r="AP70" s="36">
        <v>2</v>
      </c>
      <c r="AQ70" s="38"/>
      <c r="AR70" s="36" t="s">
        <v>794</v>
      </c>
      <c r="AS70" s="36" t="s">
        <v>795</v>
      </c>
      <c r="AT70" s="36">
        <v>5519393060</v>
      </c>
      <c r="AU70" s="38"/>
    </row>
    <row r="71" spans="3:47" ht="15" hidden="1">
      <c r="C71" s="6" t="s">
        <v>316</v>
      </c>
      <c r="D71" s="6" t="s">
        <v>797</v>
      </c>
      <c r="E71" s="6" t="s">
        <v>799</v>
      </c>
      <c r="F71" s="6" t="str">
        <f t="shared" si="2"/>
        <v>NTmB Rosa Mendoza Luna</v>
      </c>
      <c r="H71" s="13"/>
      <c r="I71" s="6">
        <v>25946118</v>
      </c>
      <c r="M71" s="32">
        <f t="shared" si="1"/>
        <v>43</v>
      </c>
      <c r="O71" s="6">
        <v>33</v>
      </c>
      <c r="P71" s="36" t="s">
        <v>342</v>
      </c>
      <c r="Q71" s="36" t="s">
        <v>800</v>
      </c>
      <c r="R71" s="36" t="s">
        <v>801</v>
      </c>
      <c r="S71" s="36" t="s">
        <v>802</v>
      </c>
      <c r="T71" s="36">
        <v>1</v>
      </c>
      <c r="U71" s="36">
        <v>2</v>
      </c>
      <c r="V71" s="36">
        <v>3</v>
      </c>
      <c r="W71" s="36" t="s">
        <v>444</v>
      </c>
      <c r="X71" s="36">
        <v>2</v>
      </c>
      <c r="Y71" s="36">
        <v>1</v>
      </c>
      <c r="Z71" s="36" t="s">
        <v>200</v>
      </c>
      <c r="AA71" s="36" t="s">
        <v>803</v>
      </c>
      <c r="AB71" s="36" t="s">
        <v>804</v>
      </c>
      <c r="AC71" s="36" t="s">
        <v>535</v>
      </c>
      <c r="AD71" s="36" t="s">
        <v>200</v>
      </c>
      <c r="AE71" s="36">
        <v>5</v>
      </c>
      <c r="AF71" s="36">
        <v>1</v>
      </c>
      <c r="AG71" s="36">
        <v>7.8</v>
      </c>
      <c r="AH71" s="36">
        <v>2</v>
      </c>
      <c r="AI71" s="36">
        <v>4</v>
      </c>
      <c r="AJ71" s="38"/>
      <c r="AK71" s="36">
        <v>1</v>
      </c>
      <c r="AL71" s="36">
        <v>8</v>
      </c>
      <c r="AM71" s="36">
        <v>2</v>
      </c>
      <c r="AN71" s="36">
        <v>1</v>
      </c>
      <c r="AO71" s="36">
        <v>2</v>
      </c>
      <c r="AP71" s="36">
        <v>1</v>
      </c>
      <c r="AQ71" s="38"/>
      <c r="AR71" s="36" t="s">
        <v>805</v>
      </c>
      <c r="AS71" s="36" t="s">
        <v>799</v>
      </c>
      <c r="AT71" s="36" t="s">
        <v>185</v>
      </c>
      <c r="AU71" s="36">
        <v>25946118</v>
      </c>
    </row>
    <row r="72" spans="3:47" ht="15">
      <c r="C72" s="6" t="s">
        <v>316</v>
      </c>
      <c r="D72" s="6" t="s">
        <v>806</v>
      </c>
      <c r="E72" s="6" t="s">
        <v>807</v>
      </c>
      <c r="F72" s="6" t="str">
        <f t="shared" si="2"/>
        <v>NTmB Lorena Medina</v>
      </c>
      <c r="H72" s="8">
        <v>5539446820</v>
      </c>
      <c r="I72" s="6">
        <v>5515914806</v>
      </c>
      <c r="J72" s="6">
        <v>25947522</v>
      </c>
      <c r="M72" s="32">
        <f t="shared" si="1"/>
        <v>50</v>
      </c>
      <c r="O72" s="6">
        <v>39</v>
      </c>
      <c r="P72" s="36">
        <v>215</v>
      </c>
      <c r="Q72" s="36">
        <v>27</v>
      </c>
      <c r="R72" s="36">
        <v>31</v>
      </c>
      <c r="S72" s="36" t="s">
        <v>810</v>
      </c>
      <c r="T72" s="36">
        <v>2</v>
      </c>
      <c r="U72" s="36">
        <v>1</v>
      </c>
      <c r="V72" s="36">
        <v>1</v>
      </c>
      <c r="W72" s="36" t="s">
        <v>92</v>
      </c>
      <c r="X72" s="36">
        <v>2</v>
      </c>
      <c r="Y72" s="36">
        <v>2</v>
      </c>
      <c r="Z72" s="36">
        <v>1</v>
      </c>
      <c r="AA72" s="36" t="s">
        <v>72</v>
      </c>
      <c r="AB72" s="36" t="s">
        <v>72</v>
      </c>
      <c r="AC72" s="36">
        <v>1</v>
      </c>
      <c r="AD72" s="36">
        <v>1</v>
      </c>
      <c r="AE72" s="36">
        <v>10</v>
      </c>
      <c r="AF72" s="36">
        <v>1</v>
      </c>
      <c r="AG72" s="36">
        <v>8.1999999999999993</v>
      </c>
      <c r="AH72" s="36">
        <v>2</v>
      </c>
      <c r="AI72" s="36">
        <v>4</v>
      </c>
      <c r="AJ72" s="36">
        <v>3</v>
      </c>
      <c r="AK72" s="36">
        <v>2</v>
      </c>
      <c r="AL72" s="36">
        <v>3</v>
      </c>
      <c r="AM72" s="36">
        <v>7</v>
      </c>
      <c r="AN72" s="36">
        <v>1</v>
      </c>
      <c r="AO72" s="36">
        <v>1</v>
      </c>
      <c r="AP72" s="36">
        <v>2</v>
      </c>
      <c r="AQ72" s="38"/>
      <c r="AR72" s="38"/>
      <c r="AS72" s="36" t="s">
        <v>811</v>
      </c>
      <c r="AT72" s="36">
        <v>5539446820</v>
      </c>
      <c r="AU72" s="36">
        <v>25947522</v>
      </c>
    </row>
    <row r="73" spans="3:47" ht="15">
      <c r="C73" s="6" t="s">
        <v>316</v>
      </c>
      <c r="D73" s="6" t="s">
        <v>812</v>
      </c>
      <c r="E73" s="6" t="s">
        <v>813</v>
      </c>
      <c r="F73" s="6" t="str">
        <f t="shared" si="2"/>
        <v>NTmB Anabel Gordillo R</v>
      </c>
      <c r="H73" s="8">
        <v>5554599635</v>
      </c>
      <c r="M73" s="32">
        <f t="shared" si="1"/>
        <v>59</v>
      </c>
      <c r="O73" s="6">
        <v>46</v>
      </c>
      <c r="P73" s="36">
        <v>9</v>
      </c>
      <c r="Q73" s="38"/>
      <c r="R73" s="38"/>
      <c r="S73" s="38"/>
      <c r="T73" s="36">
        <v>2</v>
      </c>
      <c r="U73" s="36">
        <v>2</v>
      </c>
      <c r="V73" s="36">
        <v>1</v>
      </c>
      <c r="W73" s="36" t="s">
        <v>533</v>
      </c>
      <c r="X73" s="36">
        <v>1</v>
      </c>
      <c r="Y73" s="36">
        <v>2</v>
      </c>
      <c r="Z73" s="36">
        <v>1</v>
      </c>
      <c r="AA73" s="36" t="s">
        <v>815</v>
      </c>
      <c r="AB73" s="36" t="s">
        <v>816</v>
      </c>
      <c r="AC73" s="36">
        <v>7</v>
      </c>
      <c r="AD73" s="36">
        <v>1</v>
      </c>
      <c r="AE73" s="36">
        <v>10</v>
      </c>
      <c r="AF73" s="36">
        <v>1</v>
      </c>
      <c r="AG73" s="36">
        <v>7.3</v>
      </c>
      <c r="AH73" s="36">
        <v>2</v>
      </c>
      <c r="AI73" s="36">
        <v>4</v>
      </c>
      <c r="AJ73" s="36">
        <v>0</v>
      </c>
      <c r="AK73" s="36">
        <v>1</v>
      </c>
      <c r="AL73" s="38"/>
      <c r="AM73" s="36">
        <v>6</v>
      </c>
      <c r="AN73" s="36">
        <v>1</v>
      </c>
      <c r="AO73" s="36">
        <v>2</v>
      </c>
      <c r="AP73" s="36">
        <v>1</v>
      </c>
      <c r="AQ73" s="38"/>
      <c r="AR73" s="36" t="s">
        <v>817</v>
      </c>
      <c r="AS73" s="36" t="s">
        <v>818</v>
      </c>
      <c r="AT73" s="36">
        <v>5554599635</v>
      </c>
      <c r="AU73" s="38"/>
    </row>
    <row r="74" spans="3:47" ht="15">
      <c r="C74" s="6" t="s">
        <v>316</v>
      </c>
      <c r="D74" s="6" t="s">
        <v>819</v>
      </c>
      <c r="E74" s="6" t="s">
        <v>820</v>
      </c>
      <c r="F74" s="6" t="str">
        <f t="shared" si="2"/>
        <v>NTmB Ma Asunción Doguez</v>
      </c>
      <c r="H74" s="8">
        <v>5577575879</v>
      </c>
      <c r="M74" s="32">
        <f t="shared" si="1"/>
        <v>66</v>
      </c>
      <c r="O74" s="6">
        <v>51</v>
      </c>
      <c r="P74" s="36">
        <v>101</v>
      </c>
      <c r="Q74" s="36">
        <v>9</v>
      </c>
      <c r="R74" s="36">
        <v>1</v>
      </c>
      <c r="S74" s="36" t="s">
        <v>821</v>
      </c>
      <c r="T74" s="36">
        <v>1</v>
      </c>
      <c r="U74" s="36">
        <v>1</v>
      </c>
      <c r="V74" s="36">
        <v>1</v>
      </c>
      <c r="W74" s="36" t="s">
        <v>444</v>
      </c>
      <c r="X74" s="36">
        <v>1</v>
      </c>
      <c r="Y74" s="36">
        <v>2</v>
      </c>
      <c r="Z74" s="36">
        <v>1</v>
      </c>
      <c r="AA74" s="36" t="s">
        <v>95</v>
      </c>
      <c r="AB74" s="36">
        <v>6</v>
      </c>
      <c r="AC74" s="36">
        <v>1</v>
      </c>
      <c r="AD74" s="36">
        <v>1</v>
      </c>
      <c r="AE74" s="36">
        <v>5</v>
      </c>
      <c r="AF74" s="36">
        <v>1</v>
      </c>
      <c r="AG74" s="36">
        <v>9</v>
      </c>
      <c r="AH74" s="36">
        <v>2</v>
      </c>
      <c r="AI74" s="36" t="s">
        <v>72</v>
      </c>
      <c r="AJ74" s="36">
        <v>1</v>
      </c>
      <c r="AK74" s="36">
        <v>1</v>
      </c>
      <c r="AL74" s="36">
        <v>1</v>
      </c>
      <c r="AM74" s="36">
        <v>7</v>
      </c>
      <c r="AN74" s="36" t="s">
        <v>95</v>
      </c>
      <c r="AO74" s="36">
        <v>2</v>
      </c>
      <c r="AP74" s="36">
        <v>1</v>
      </c>
      <c r="AQ74" s="36" t="s">
        <v>824</v>
      </c>
      <c r="AR74" s="36" t="s">
        <v>825</v>
      </c>
      <c r="AS74" s="36" t="s">
        <v>826</v>
      </c>
      <c r="AT74" s="36">
        <v>5577575879</v>
      </c>
      <c r="AU74" s="38"/>
    </row>
    <row r="75" spans="3:47" ht="15">
      <c r="C75" s="6" t="s">
        <v>316</v>
      </c>
      <c r="D75" s="6" t="s">
        <v>827</v>
      </c>
      <c r="E75" s="6" t="s">
        <v>828</v>
      </c>
      <c r="F75" s="6" t="str">
        <f t="shared" si="2"/>
        <v>NTmB Rosa Leticia Garcia</v>
      </c>
      <c r="H75" s="8">
        <v>5538544599</v>
      </c>
      <c r="M75" s="32">
        <f t="shared" si="1"/>
        <v>21</v>
      </c>
      <c r="O75" s="6">
        <v>16</v>
      </c>
      <c r="P75" s="36">
        <v>213</v>
      </c>
      <c r="Q75" s="36">
        <v>9</v>
      </c>
      <c r="R75" s="36">
        <v>4</v>
      </c>
      <c r="S75" s="36" t="s">
        <v>830</v>
      </c>
      <c r="T75" s="36">
        <v>1</v>
      </c>
      <c r="U75" s="36">
        <v>2</v>
      </c>
      <c r="V75" s="36">
        <v>1</v>
      </c>
      <c r="W75" s="36" t="s">
        <v>92</v>
      </c>
      <c r="X75" s="36">
        <v>2</v>
      </c>
      <c r="Y75" s="36">
        <v>2</v>
      </c>
      <c r="Z75" s="38"/>
      <c r="AA75" s="36" t="s">
        <v>136</v>
      </c>
      <c r="AB75" s="36" t="s">
        <v>831</v>
      </c>
      <c r="AC75" s="36">
        <v>1</v>
      </c>
      <c r="AD75" s="36">
        <v>7</v>
      </c>
      <c r="AE75" s="36">
        <v>20</v>
      </c>
      <c r="AF75" s="38"/>
      <c r="AG75" s="38"/>
      <c r="AH75" s="36">
        <v>1</v>
      </c>
      <c r="AI75" s="36">
        <v>4</v>
      </c>
      <c r="AJ75" s="36">
        <v>0</v>
      </c>
      <c r="AK75" s="36">
        <v>2</v>
      </c>
      <c r="AL75" s="36">
        <v>3</v>
      </c>
      <c r="AM75" s="36">
        <v>5</v>
      </c>
      <c r="AN75" s="36">
        <v>2</v>
      </c>
      <c r="AO75" s="36">
        <v>2</v>
      </c>
      <c r="AP75" s="36">
        <v>2</v>
      </c>
      <c r="AQ75" s="36" t="s">
        <v>834</v>
      </c>
      <c r="AR75" s="36" t="s">
        <v>185</v>
      </c>
      <c r="AS75" s="36" t="s">
        <v>835</v>
      </c>
      <c r="AT75" s="36">
        <v>5538511599</v>
      </c>
      <c r="AU75" s="38"/>
    </row>
    <row r="76" spans="3:47" ht="15">
      <c r="C76" s="6" t="s">
        <v>316</v>
      </c>
      <c r="D76" s="6" t="s">
        <v>837</v>
      </c>
      <c r="E76" s="6" t="s">
        <v>838</v>
      </c>
      <c r="F76" s="6" t="str">
        <f t="shared" si="2"/>
        <v>NTmB Blanca Rubi Argot</v>
      </c>
      <c r="H76" s="8">
        <v>561162715</v>
      </c>
      <c r="I76" s="6">
        <v>58472115</v>
      </c>
      <c r="M76" s="32">
        <f t="shared" si="1"/>
        <v>64</v>
      </c>
      <c r="O76" s="6">
        <v>50</v>
      </c>
      <c r="P76" s="38"/>
      <c r="Q76" s="38"/>
      <c r="R76" s="38"/>
      <c r="S76" s="38"/>
      <c r="T76" s="36">
        <v>1</v>
      </c>
      <c r="U76" s="36">
        <v>1</v>
      </c>
      <c r="V76" s="36">
        <v>1</v>
      </c>
      <c r="W76" s="36" t="s">
        <v>154</v>
      </c>
      <c r="X76" s="36">
        <v>1</v>
      </c>
      <c r="Y76" s="36">
        <v>2</v>
      </c>
      <c r="Z76" s="36">
        <v>1</v>
      </c>
      <c r="AA76" s="38"/>
      <c r="AB76" s="36" t="s">
        <v>73</v>
      </c>
      <c r="AC76" s="36">
        <v>2</v>
      </c>
      <c r="AD76" s="36">
        <v>1</v>
      </c>
      <c r="AE76" s="36">
        <v>120</v>
      </c>
      <c r="AF76" s="36">
        <v>1</v>
      </c>
      <c r="AG76" s="36">
        <v>7</v>
      </c>
      <c r="AH76" s="36">
        <v>2</v>
      </c>
      <c r="AI76" s="36">
        <v>4</v>
      </c>
      <c r="AJ76" s="36">
        <v>0</v>
      </c>
      <c r="AK76" s="36">
        <v>1</v>
      </c>
      <c r="AL76" s="36">
        <v>3</v>
      </c>
      <c r="AM76" s="36">
        <v>9</v>
      </c>
      <c r="AN76" s="36">
        <v>2</v>
      </c>
      <c r="AO76" s="36">
        <v>1</v>
      </c>
      <c r="AP76" s="36">
        <v>2</v>
      </c>
      <c r="AQ76" s="38"/>
      <c r="AR76" s="38"/>
      <c r="AS76" s="36" t="s">
        <v>838</v>
      </c>
      <c r="AT76" s="36">
        <v>5561162715</v>
      </c>
      <c r="AU76" s="36">
        <v>58472115</v>
      </c>
    </row>
    <row r="77" spans="3:47" ht="15">
      <c r="C77" s="6" t="s">
        <v>316</v>
      </c>
      <c r="D77" s="6" t="s">
        <v>846</v>
      </c>
      <c r="E77" s="6" t="s">
        <v>847</v>
      </c>
      <c r="F77" s="6" t="str">
        <f t="shared" si="2"/>
        <v xml:space="preserve">NTmB Maricela Aibino </v>
      </c>
      <c r="H77" s="8">
        <v>5617187388</v>
      </c>
      <c r="I77" s="6">
        <v>5560090472</v>
      </c>
      <c r="M77" s="32">
        <f t="shared" si="1"/>
        <v>58</v>
      </c>
      <c r="O77" s="6">
        <v>45</v>
      </c>
      <c r="P77" s="36">
        <v>101</v>
      </c>
      <c r="Q77" s="36">
        <v>27</v>
      </c>
      <c r="R77" s="36">
        <v>15</v>
      </c>
      <c r="S77" s="36" t="s">
        <v>850</v>
      </c>
      <c r="T77" s="36">
        <v>1</v>
      </c>
      <c r="U77" s="36">
        <v>2</v>
      </c>
      <c r="V77" s="36">
        <v>1</v>
      </c>
      <c r="W77" s="36" t="s">
        <v>853</v>
      </c>
      <c r="X77" s="36">
        <v>2</v>
      </c>
      <c r="Y77" s="36">
        <v>2</v>
      </c>
      <c r="Z77" s="36">
        <v>1</v>
      </c>
      <c r="AA77" s="36" t="s">
        <v>333</v>
      </c>
      <c r="AB77" s="36">
        <v>1.6</v>
      </c>
      <c r="AC77" s="36">
        <v>0</v>
      </c>
      <c r="AD77" s="36">
        <v>1</v>
      </c>
      <c r="AE77" s="36">
        <v>5</v>
      </c>
      <c r="AF77" s="36">
        <v>1</v>
      </c>
      <c r="AG77" s="36">
        <v>7</v>
      </c>
      <c r="AH77" s="36">
        <v>1</v>
      </c>
      <c r="AI77" s="36">
        <v>4</v>
      </c>
      <c r="AJ77" s="36">
        <v>0</v>
      </c>
      <c r="AK77" s="36">
        <v>1</v>
      </c>
      <c r="AL77" s="36">
        <v>1</v>
      </c>
      <c r="AM77" s="36">
        <v>6</v>
      </c>
      <c r="AN77" s="36">
        <v>1</v>
      </c>
      <c r="AO77" s="36">
        <v>2</v>
      </c>
      <c r="AP77" s="36">
        <v>1</v>
      </c>
      <c r="AQ77" s="36" t="s">
        <v>854</v>
      </c>
      <c r="AR77" s="36" t="s">
        <v>855</v>
      </c>
      <c r="AS77" s="36" t="s">
        <v>856</v>
      </c>
      <c r="AT77" s="36">
        <v>5617187388</v>
      </c>
      <c r="AU77" s="36">
        <v>5560090472</v>
      </c>
    </row>
    <row r="78" spans="3:47" ht="15">
      <c r="C78" s="6" t="s">
        <v>316</v>
      </c>
      <c r="D78" s="6" t="s">
        <v>857</v>
      </c>
      <c r="E78" s="6" t="s">
        <v>858</v>
      </c>
      <c r="F78" s="6" t="str">
        <f t="shared" si="2"/>
        <v xml:space="preserve">NTmB Annel Vigueras </v>
      </c>
      <c r="H78" s="8">
        <v>5537008600</v>
      </c>
      <c r="I78" s="6">
        <v>58430120</v>
      </c>
      <c r="M78" s="32">
        <f t="shared" si="1"/>
        <v>44</v>
      </c>
      <c r="O78" s="6">
        <v>34</v>
      </c>
      <c r="P78" s="36">
        <v>3</v>
      </c>
      <c r="Q78" s="36">
        <v>9</v>
      </c>
      <c r="R78" s="36">
        <v>14</v>
      </c>
      <c r="S78" s="36" t="s">
        <v>859</v>
      </c>
      <c r="T78" s="36">
        <v>2</v>
      </c>
      <c r="U78" s="36">
        <v>1</v>
      </c>
      <c r="V78" s="36">
        <v>1</v>
      </c>
      <c r="W78" s="36" t="s">
        <v>92</v>
      </c>
      <c r="X78" s="36">
        <v>1</v>
      </c>
      <c r="Y78" s="36">
        <v>2</v>
      </c>
      <c r="Z78" s="36">
        <v>1</v>
      </c>
      <c r="AA78" s="36" t="s">
        <v>95</v>
      </c>
      <c r="AB78" s="36" t="s">
        <v>200</v>
      </c>
      <c r="AC78" s="36">
        <v>1</v>
      </c>
      <c r="AD78" s="36">
        <v>1</v>
      </c>
      <c r="AE78" s="36">
        <v>5</v>
      </c>
      <c r="AF78" s="36">
        <v>1</v>
      </c>
      <c r="AG78" s="36">
        <v>8</v>
      </c>
      <c r="AH78" s="36">
        <v>2</v>
      </c>
      <c r="AI78" s="36">
        <v>4</v>
      </c>
      <c r="AJ78" s="36">
        <v>6</v>
      </c>
      <c r="AK78" s="36">
        <v>2</v>
      </c>
      <c r="AL78" s="36">
        <v>2</v>
      </c>
      <c r="AM78" s="36">
        <v>7</v>
      </c>
      <c r="AN78" s="36" t="s">
        <v>200</v>
      </c>
      <c r="AO78" s="36">
        <v>1</v>
      </c>
      <c r="AP78" s="36">
        <v>2</v>
      </c>
      <c r="AQ78" s="36" t="s">
        <v>873</v>
      </c>
      <c r="AR78" s="36" t="s">
        <v>874</v>
      </c>
      <c r="AS78" s="36" t="s">
        <v>875</v>
      </c>
      <c r="AT78" s="36">
        <v>5578900191</v>
      </c>
      <c r="AU78" s="36">
        <v>58430120</v>
      </c>
    </row>
    <row r="79" spans="3:47" ht="15">
      <c r="C79" s="6" t="s">
        <v>316</v>
      </c>
      <c r="D79" s="6" t="s">
        <v>877</v>
      </c>
      <c r="E79" s="6" t="s">
        <v>880</v>
      </c>
      <c r="F79" s="6" t="str">
        <f t="shared" si="2"/>
        <v>NTmB Juana Gnzlz</v>
      </c>
      <c r="H79" s="8">
        <v>5527615275</v>
      </c>
      <c r="M79" s="32">
        <f t="shared" si="1"/>
        <v>64</v>
      </c>
      <c r="O79" s="6">
        <v>50</v>
      </c>
      <c r="P79" s="38"/>
      <c r="Q79" s="38"/>
      <c r="R79" s="38"/>
      <c r="S79" s="38"/>
      <c r="T79" s="36">
        <v>2</v>
      </c>
      <c r="U79" s="36">
        <v>2</v>
      </c>
      <c r="V79" s="36">
        <v>1</v>
      </c>
      <c r="W79" s="36" t="s">
        <v>251</v>
      </c>
      <c r="X79" s="36">
        <v>1</v>
      </c>
      <c r="Y79" s="36">
        <v>2</v>
      </c>
      <c r="Z79" s="36">
        <v>1</v>
      </c>
      <c r="AA79" s="36" t="s">
        <v>72</v>
      </c>
      <c r="AB79" s="36" t="s">
        <v>136</v>
      </c>
      <c r="AC79" s="36">
        <v>0</v>
      </c>
      <c r="AD79" s="36">
        <v>1</v>
      </c>
      <c r="AE79" s="36">
        <v>30</v>
      </c>
      <c r="AF79" s="36">
        <v>1</v>
      </c>
      <c r="AG79" s="36">
        <v>9</v>
      </c>
      <c r="AH79" s="36">
        <v>2</v>
      </c>
      <c r="AI79" s="36">
        <v>4</v>
      </c>
      <c r="AJ79" s="36">
        <v>0</v>
      </c>
      <c r="AK79" s="36">
        <v>1</v>
      </c>
      <c r="AL79" s="36">
        <v>1</v>
      </c>
      <c r="AM79" s="36">
        <v>3</v>
      </c>
      <c r="AN79" s="36" t="s">
        <v>95</v>
      </c>
      <c r="AO79" s="36">
        <v>1</v>
      </c>
      <c r="AP79" s="36">
        <v>1</v>
      </c>
      <c r="AQ79" s="38"/>
      <c r="AR79" s="36" t="s">
        <v>888</v>
      </c>
      <c r="AS79" s="36" t="s">
        <v>889</v>
      </c>
      <c r="AT79" s="36" t="s">
        <v>185</v>
      </c>
      <c r="AU79" s="36">
        <v>5527615275</v>
      </c>
    </row>
    <row r="80" spans="3:47" ht="15">
      <c r="C80" s="6" t="s">
        <v>316</v>
      </c>
      <c r="D80" s="6" t="s">
        <v>891</v>
      </c>
      <c r="E80" s="6" t="s">
        <v>892</v>
      </c>
      <c r="F80" s="6" t="str">
        <f t="shared" si="2"/>
        <v>NTmB Karina Garcia Mejia</v>
      </c>
      <c r="H80" s="8">
        <v>5586777368</v>
      </c>
      <c r="M80" s="32">
        <f t="shared" si="1"/>
        <v>40</v>
      </c>
      <c r="O80" s="6">
        <v>31</v>
      </c>
      <c r="P80" s="36">
        <v>9</v>
      </c>
      <c r="Q80" s="36">
        <v>213</v>
      </c>
      <c r="R80" s="36">
        <v>5</v>
      </c>
      <c r="S80" s="36" t="s">
        <v>898</v>
      </c>
      <c r="T80" s="36">
        <v>1</v>
      </c>
      <c r="U80" s="36">
        <v>2</v>
      </c>
      <c r="V80" s="36">
        <v>2</v>
      </c>
      <c r="W80" s="36" t="s">
        <v>163</v>
      </c>
      <c r="X80" s="36">
        <v>1</v>
      </c>
      <c r="Y80" s="36">
        <v>2</v>
      </c>
      <c r="Z80" s="36">
        <v>2</v>
      </c>
      <c r="AA80" s="36" t="s">
        <v>72</v>
      </c>
      <c r="AB80" s="38"/>
      <c r="AC80" s="36">
        <v>0</v>
      </c>
      <c r="AD80" s="36">
        <v>3</v>
      </c>
      <c r="AE80" s="36">
        <v>20</v>
      </c>
      <c r="AF80" s="36">
        <v>1</v>
      </c>
      <c r="AG80" s="38"/>
      <c r="AH80" s="36">
        <v>1</v>
      </c>
      <c r="AI80" s="36">
        <v>4</v>
      </c>
      <c r="AJ80" s="36">
        <v>1</v>
      </c>
      <c r="AK80" s="36">
        <v>3</v>
      </c>
      <c r="AL80" s="36">
        <v>1</v>
      </c>
      <c r="AM80" s="36">
        <v>4</v>
      </c>
      <c r="AN80" s="36">
        <v>1</v>
      </c>
      <c r="AO80" s="36">
        <v>2</v>
      </c>
      <c r="AP80" s="36">
        <v>1</v>
      </c>
      <c r="AQ80" s="36" t="s">
        <v>902</v>
      </c>
      <c r="AR80" s="36" t="s">
        <v>903</v>
      </c>
      <c r="AS80" s="36" t="s">
        <v>892</v>
      </c>
      <c r="AT80" s="36">
        <v>5586777368</v>
      </c>
      <c r="AU80" s="38"/>
    </row>
    <row r="81" spans="1:51" ht="15">
      <c r="C81" s="6" t="s">
        <v>316</v>
      </c>
      <c r="D81" s="6" t="s">
        <v>906</v>
      </c>
      <c r="E81" s="6" t="s">
        <v>907</v>
      </c>
      <c r="F81" s="6" t="str">
        <f t="shared" si="2"/>
        <v xml:space="preserve">NTmB Ma del Rosario Gnzlz </v>
      </c>
      <c r="H81" s="8">
        <v>5534390935</v>
      </c>
      <c r="M81" s="32">
        <f t="shared" si="1"/>
        <v>47</v>
      </c>
      <c r="O81" s="6">
        <v>36</v>
      </c>
      <c r="P81" s="36">
        <v>215</v>
      </c>
      <c r="Q81" s="36">
        <v>3</v>
      </c>
      <c r="R81" s="36">
        <v>9</v>
      </c>
      <c r="S81" s="36" t="s">
        <v>908</v>
      </c>
      <c r="T81" s="36">
        <v>2</v>
      </c>
      <c r="U81" s="36">
        <v>2</v>
      </c>
      <c r="V81" s="36">
        <v>1</v>
      </c>
      <c r="W81" s="36" t="s">
        <v>154</v>
      </c>
      <c r="X81" s="36">
        <v>2</v>
      </c>
      <c r="Y81" s="36">
        <v>2</v>
      </c>
      <c r="Z81" s="36">
        <v>1</v>
      </c>
      <c r="AA81" s="36" t="s">
        <v>72</v>
      </c>
      <c r="AB81" s="36">
        <v>1</v>
      </c>
      <c r="AC81" s="36">
        <v>1</v>
      </c>
      <c r="AD81" s="36">
        <v>1</v>
      </c>
      <c r="AE81" s="36">
        <v>10</v>
      </c>
      <c r="AF81" s="36">
        <v>1</v>
      </c>
      <c r="AG81" s="38"/>
      <c r="AH81" s="36">
        <v>2</v>
      </c>
      <c r="AI81" s="36">
        <v>3</v>
      </c>
      <c r="AJ81" s="36">
        <v>1</v>
      </c>
      <c r="AK81" s="36">
        <v>2</v>
      </c>
      <c r="AL81" s="38"/>
      <c r="AM81" s="36">
        <v>11</v>
      </c>
      <c r="AN81" s="36" t="s">
        <v>462</v>
      </c>
      <c r="AO81" s="36">
        <v>1</v>
      </c>
      <c r="AP81" s="36">
        <v>1</v>
      </c>
      <c r="AQ81" s="38"/>
      <c r="AR81" s="38"/>
      <c r="AS81" s="36" t="s">
        <v>912</v>
      </c>
      <c r="AT81" s="36">
        <v>5534390935</v>
      </c>
      <c r="AU81" s="38"/>
    </row>
    <row r="82" spans="1:51" ht="15" hidden="1">
      <c r="A82" s="21"/>
      <c r="B82" s="21"/>
      <c r="C82" s="23" t="s">
        <v>543</v>
      </c>
      <c r="D82" s="23" t="s">
        <v>913</v>
      </c>
      <c r="E82" s="23" t="s">
        <v>914</v>
      </c>
      <c r="F82" s="23" t="str">
        <f t="shared" si="2"/>
        <v>NTmB erva Vzqz B</v>
      </c>
      <c r="G82" s="21"/>
      <c r="H82" s="101"/>
      <c r="I82" s="23">
        <v>17101699</v>
      </c>
      <c r="J82" s="21"/>
      <c r="K82" s="21"/>
      <c r="L82" s="21"/>
      <c r="M82" s="21">
        <f t="shared" si="1"/>
        <v>61</v>
      </c>
      <c r="N82" s="21"/>
      <c r="O82" s="23">
        <v>47</v>
      </c>
      <c r="P82" s="27">
        <v>11</v>
      </c>
      <c r="Q82" s="27">
        <v>3</v>
      </c>
      <c r="R82" s="27">
        <v>130</v>
      </c>
      <c r="S82" s="27" t="s">
        <v>921</v>
      </c>
      <c r="T82" s="27">
        <v>1</v>
      </c>
      <c r="U82" s="27">
        <v>3</v>
      </c>
      <c r="V82" s="27">
        <v>1</v>
      </c>
      <c r="W82" s="27" t="s">
        <v>663</v>
      </c>
      <c r="X82" s="27">
        <v>2</v>
      </c>
      <c r="Y82" s="27">
        <v>2</v>
      </c>
      <c r="Z82" s="27">
        <v>1</v>
      </c>
      <c r="AA82" s="27" t="s">
        <v>72</v>
      </c>
      <c r="AB82" s="27">
        <v>4</v>
      </c>
      <c r="AC82" s="27">
        <v>1</v>
      </c>
      <c r="AD82" s="27">
        <v>1</v>
      </c>
      <c r="AE82" s="27">
        <v>10</v>
      </c>
      <c r="AF82" s="27">
        <v>1</v>
      </c>
      <c r="AG82" s="30"/>
      <c r="AH82" s="27">
        <v>2</v>
      </c>
      <c r="AI82" s="27">
        <v>4</v>
      </c>
      <c r="AJ82" s="30"/>
      <c r="AK82" s="30"/>
      <c r="AL82" s="27">
        <v>1</v>
      </c>
      <c r="AM82" s="27">
        <v>5</v>
      </c>
      <c r="AN82" s="30"/>
      <c r="AO82" s="27">
        <v>2</v>
      </c>
      <c r="AP82" s="27">
        <v>1</v>
      </c>
      <c r="AQ82" s="30"/>
      <c r="AR82" s="30"/>
      <c r="AS82" s="27" t="s">
        <v>938</v>
      </c>
      <c r="AT82" s="27"/>
      <c r="AU82" s="27">
        <v>17101699</v>
      </c>
      <c r="AV82" s="21"/>
      <c r="AW82" s="21"/>
      <c r="AX82" s="21"/>
      <c r="AY82" s="21"/>
    </row>
    <row r="83" spans="1:51" ht="15">
      <c r="C83" s="6" t="s">
        <v>543</v>
      </c>
      <c r="D83" s="6" t="s">
        <v>939</v>
      </c>
      <c r="F83" s="6" t="str">
        <f>CONCATENATE("NTmC mom de ", D83)</f>
        <v>NTmC mom de Vigueras Galicia Paulina</v>
      </c>
      <c r="H83" s="8">
        <v>5551960982</v>
      </c>
      <c r="M83" s="32">
        <f t="shared" si="1"/>
        <v>41</v>
      </c>
      <c r="O83" s="6">
        <v>32</v>
      </c>
      <c r="P83" s="36">
        <v>101</v>
      </c>
      <c r="Q83" s="36">
        <v>2</v>
      </c>
      <c r="R83" s="38"/>
      <c r="S83" s="38"/>
      <c r="T83" s="36">
        <v>2</v>
      </c>
      <c r="U83" s="36">
        <v>1</v>
      </c>
      <c r="V83" s="36">
        <v>1</v>
      </c>
      <c r="W83" s="36" t="s">
        <v>92</v>
      </c>
      <c r="X83" s="36">
        <v>2</v>
      </c>
      <c r="Y83" s="36">
        <v>1</v>
      </c>
      <c r="Z83" s="36">
        <v>1</v>
      </c>
      <c r="AA83" s="36" t="s">
        <v>72</v>
      </c>
      <c r="AB83" s="36" t="s">
        <v>256</v>
      </c>
      <c r="AC83" s="36">
        <v>1</v>
      </c>
      <c r="AD83" s="36">
        <v>2</v>
      </c>
      <c r="AE83" s="36">
        <v>5</v>
      </c>
      <c r="AF83" s="36">
        <v>1</v>
      </c>
      <c r="AG83" s="36">
        <v>9.3000000000000007</v>
      </c>
      <c r="AH83" s="36">
        <v>2</v>
      </c>
      <c r="AI83" s="36">
        <v>4</v>
      </c>
      <c r="AJ83" s="36">
        <v>1</v>
      </c>
      <c r="AK83" s="36">
        <v>1</v>
      </c>
      <c r="AL83" s="36">
        <v>3</v>
      </c>
      <c r="AM83" s="36">
        <v>6</v>
      </c>
      <c r="AN83" s="36" t="s">
        <v>72</v>
      </c>
      <c r="AO83" s="36">
        <v>1</v>
      </c>
      <c r="AP83" s="36">
        <v>1</v>
      </c>
      <c r="AQ83" s="38"/>
      <c r="AR83" s="38"/>
      <c r="AS83" s="38"/>
      <c r="AT83" s="38"/>
      <c r="AU83" s="38"/>
    </row>
    <row r="84" spans="1:51" ht="15">
      <c r="C84" s="6" t="s">
        <v>543</v>
      </c>
      <c r="D84" s="6" t="s">
        <v>953</v>
      </c>
      <c r="E84" s="6" t="s">
        <v>955</v>
      </c>
      <c r="F84" s="6" t="str">
        <f t="shared" ref="F84:F118" si="3">CONCATENATE("NTmC ", E84)</f>
        <v>NTmC Argelia Guadalupe Garcia</v>
      </c>
      <c r="H84" s="8">
        <v>5510760263</v>
      </c>
      <c r="I84" s="6">
        <v>5587493621</v>
      </c>
      <c r="M84" s="32">
        <f t="shared" si="1"/>
        <v>39</v>
      </c>
      <c r="O84" s="6">
        <v>30</v>
      </c>
      <c r="P84" s="36">
        <v>4</v>
      </c>
      <c r="Q84" s="36">
        <v>2</v>
      </c>
      <c r="R84" s="36">
        <v>9</v>
      </c>
      <c r="S84" s="36" t="s">
        <v>959</v>
      </c>
      <c r="T84" s="36">
        <v>1</v>
      </c>
      <c r="U84" s="36">
        <v>2</v>
      </c>
      <c r="V84" s="36">
        <v>2</v>
      </c>
      <c r="W84" s="36" t="s">
        <v>552</v>
      </c>
      <c r="X84" s="36">
        <v>1</v>
      </c>
      <c r="Y84" s="36">
        <v>2</v>
      </c>
      <c r="Z84" s="36">
        <v>2</v>
      </c>
      <c r="AA84" s="36" t="s">
        <v>72</v>
      </c>
      <c r="AB84" s="36" t="s">
        <v>816</v>
      </c>
      <c r="AC84" s="36">
        <v>7</v>
      </c>
      <c r="AD84" s="36">
        <v>2</v>
      </c>
      <c r="AE84" s="36">
        <v>10</v>
      </c>
      <c r="AF84" s="36">
        <v>1</v>
      </c>
      <c r="AG84" s="38"/>
      <c r="AH84" s="36">
        <v>2</v>
      </c>
      <c r="AI84" s="36">
        <v>4</v>
      </c>
      <c r="AJ84" s="36">
        <v>3</v>
      </c>
      <c r="AK84" s="36">
        <v>1</v>
      </c>
      <c r="AL84" s="36">
        <v>3</v>
      </c>
      <c r="AM84" s="36">
        <v>2</v>
      </c>
      <c r="AN84" s="36">
        <v>1</v>
      </c>
      <c r="AO84" s="36">
        <v>2</v>
      </c>
      <c r="AP84" s="36">
        <v>1</v>
      </c>
      <c r="AQ84" s="38"/>
      <c r="AR84" s="36" t="s">
        <v>963</v>
      </c>
      <c r="AS84" s="36" t="s">
        <v>964</v>
      </c>
      <c r="AT84" s="36">
        <v>5510760263</v>
      </c>
      <c r="AU84" s="38"/>
    </row>
    <row r="85" spans="1:51" ht="15">
      <c r="C85" s="6" t="s">
        <v>543</v>
      </c>
      <c r="D85" s="6" t="s">
        <v>967</v>
      </c>
      <c r="E85" s="6" t="s">
        <v>968</v>
      </c>
      <c r="F85" s="6" t="str">
        <f t="shared" si="3"/>
        <v>NTmC Saldr Garcia Santiago</v>
      </c>
      <c r="H85" s="8">
        <v>5585497756</v>
      </c>
      <c r="M85" s="32">
        <f t="shared" si="1"/>
        <v>43</v>
      </c>
      <c r="O85" s="6">
        <v>33</v>
      </c>
      <c r="P85" s="36">
        <v>1</v>
      </c>
      <c r="Q85" s="36">
        <v>4</v>
      </c>
      <c r="R85" s="38"/>
      <c r="S85" s="36" t="s">
        <v>971</v>
      </c>
      <c r="T85" s="36">
        <v>1</v>
      </c>
      <c r="U85" s="36">
        <v>2</v>
      </c>
      <c r="V85" s="36">
        <v>2</v>
      </c>
      <c r="W85" s="36" t="s">
        <v>85</v>
      </c>
      <c r="X85" s="36">
        <v>1</v>
      </c>
      <c r="Y85" s="36">
        <v>1</v>
      </c>
      <c r="Z85" s="36">
        <v>1</v>
      </c>
      <c r="AA85" s="36" t="s">
        <v>612</v>
      </c>
      <c r="AB85" s="36">
        <v>9</v>
      </c>
      <c r="AC85" s="36">
        <v>1</v>
      </c>
      <c r="AD85" s="36">
        <v>1</v>
      </c>
      <c r="AE85" s="38"/>
      <c r="AF85" s="36">
        <v>1</v>
      </c>
      <c r="AG85" s="38"/>
      <c r="AH85" s="36">
        <v>1</v>
      </c>
      <c r="AI85" s="36">
        <v>4</v>
      </c>
      <c r="AJ85" s="36">
        <v>0</v>
      </c>
      <c r="AK85" s="36">
        <v>2</v>
      </c>
      <c r="AL85" s="38"/>
      <c r="AM85" s="38"/>
      <c r="AN85" s="36">
        <v>1</v>
      </c>
      <c r="AO85" s="36">
        <v>2</v>
      </c>
      <c r="AP85" s="36">
        <v>1</v>
      </c>
      <c r="AQ85" s="38"/>
      <c r="AR85" s="38"/>
      <c r="AS85" s="36" t="s">
        <v>974</v>
      </c>
      <c r="AT85" s="36" t="s">
        <v>185</v>
      </c>
      <c r="AU85" s="38"/>
    </row>
    <row r="86" spans="1:51" ht="15">
      <c r="C86" s="6" t="s">
        <v>543</v>
      </c>
      <c r="D86" s="6" t="s">
        <v>975</v>
      </c>
      <c r="E86" s="6" t="s">
        <v>977</v>
      </c>
      <c r="F86" s="6" t="str">
        <f t="shared" si="3"/>
        <v>NTmC Madia Belen Ochoa</v>
      </c>
      <c r="H86" s="8">
        <v>5617727821</v>
      </c>
      <c r="I86" s="6">
        <v>5530478971</v>
      </c>
      <c r="M86" s="32">
        <f t="shared" si="1"/>
        <v>61</v>
      </c>
      <c r="O86" s="6">
        <v>47</v>
      </c>
      <c r="P86" s="36">
        <v>1</v>
      </c>
      <c r="Q86" s="36">
        <v>1</v>
      </c>
      <c r="R86" s="36">
        <v>215</v>
      </c>
      <c r="S86" s="36" t="s">
        <v>983</v>
      </c>
      <c r="T86" s="36">
        <v>2</v>
      </c>
      <c r="U86" s="36">
        <v>1</v>
      </c>
      <c r="V86" s="36">
        <v>1</v>
      </c>
      <c r="W86" s="36" t="s">
        <v>533</v>
      </c>
      <c r="X86" s="36">
        <v>2</v>
      </c>
      <c r="Y86" s="36">
        <v>2</v>
      </c>
      <c r="Z86" s="36">
        <v>1</v>
      </c>
      <c r="AA86" s="36" t="s">
        <v>987</v>
      </c>
      <c r="AB86" s="36" t="s">
        <v>136</v>
      </c>
      <c r="AC86" s="36">
        <v>1</v>
      </c>
      <c r="AD86" s="36">
        <v>1</v>
      </c>
      <c r="AE86" s="36">
        <v>25</v>
      </c>
      <c r="AF86" s="36">
        <v>1</v>
      </c>
      <c r="AG86" s="36">
        <v>8</v>
      </c>
      <c r="AH86" s="36">
        <v>2</v>
      </c>
      <c r="AI86" s="36">
        <v>1</v>
      </c>
      <c r="AJ86" s="36">
        <v>3</v>
      </c>
      <c r="AK86" s="36">
        <v>2</v>
      </c>
      <c r="AL86" s="36">
        <v>2</v>
      </c>
      <c r="AM86" s="36">
        <v>7</v>
      </c>
      <c r="AN86" s="36">
        <v>1</v>
      </c>
      <c r="AO86" s="36">
        <v>2</v>
      </c>
      <c r="AP86" s="36">
        <v>1</v>
      </c>
      <c r="AQ86" s="36" t="s">
        <v>994</v>
      </c>
      <c r="AR86" s="36" t="s">
        <v>995</v>
      </c>
      <c r="AS86" s="36" t="s">
        <v>997</v>
      </c>
      <c r="AT86" s="36">
        <v>15617727821</v>
      </c>
      <c r="AU86" s="38"/>
    </row>
    <row r="87" spans="1:51" ht="15">
      <c r="C87" s="6" t="s">
        <v>543</v>
      </c>
      <c r="D87" s="6" t="s">
        <v>999</v>
      </c>
      <c r="E87" s="6" t="s">
        <v>1000</v>
      </c>
      <c r="F87" s="6" t="str">
        <f t="shared" si="3"/>
        <v>NTmC Anabel Reyes</v>
      </c>
      <c r="H87" s="8">
        <v>5554741647</v>
      </c>
      <c r="I87" s="6">
        <v>5569025296</v>
      </c>
      <c r="J87" s="6">
        <v>5614036272</v>
      </c>
      <c r="M87" s="32">
        <f t="shared" si="1"/>
        <v>79</v>
      </c>
      <c r="O87" s="6">
        <v>61</v>
      </c>
      <c r="P87" s="36">
        <v>101</v>
      </c>
      <c r="Q87" s="36">
        <v>15</v>
      </c>
      <c r="R87" s="36">
        <v>215</v>
      </c>
      <c r="S87" s="36" t="s">
        <v>1001</v>
      </c>
      <c r="T87" s="36">
        <v>1</v>
      </c>
      <c r="U87" s="36">
        <v>2</v>
      </c>
      <c r="V87" s="36">
        <v>2</v>
      </c>
      <c r="W87" s="36" t="s">
        <v>163</v>
      </c>
      <c r="X87" s="36">
        <v>1</v>
      </c>
      <c r="Y87" s="36">
        <v>2</v>
      </c>
      <c r="Z87" s="36">
        <v>1</v>
      </c>
      <c r="AA87" s="36" t="s">
        <v>73</v>
      </c>
      <c r="AB87" s="36" t="s">
        <v>94</v>
      </c>
      <c r="AC87" s="36" t="s">
        <v>675</v>
      </c>
      <c r="AD87" s="36">
        <v>1</v>
      </c>
      <c r="AE87" s="36">
        <v>10</v>
      </c>
      <c r="AF87" s="36">
        <v>1</v>
      </c>
      <c r="AG87" s="36">
        <v>8</v>
      </c>
      <c r="AH87" s="36">
        <v>1</v>
      </c>
      <c r="AI87" s="36">
        <v>4</v>
      </c>
      <c r="AJ87" s="36">
        <v>2</v>
      </c>
      <c r="AK87" s="36">
        <v>0</v>
      </c>
      <c r="AL87" s="36">
        <v>2</v>
      </c>
      <c r="AM87" s="36">
        <v>6</v>
      </c>
      <c r="AN87" s="36">
        <v>1</v>
      </c>
      <c r="AO87" s="36">
        <v>2</v>
      </c>
      <c r="AP87" s="36">
        <v>1</v>
      </c>
      <c r="AQ87" s="36" t="s">
        <v>1005</v>
      </c>
      <c r="AR87" s="36" t="s">
        <v>1006</v>
      </c>
      <c r="AS87" s="36" t="s">
        <v>1007</v>
      </c>
      <c r="AT87" s="36">
        <v>5569025290</v>
      </c>
      <c r="AU87" s="38"/>
    </row>
    <row r="88" spans="1:51" ht="15">
      <c r="C88" s="6" t="s">
        <v>543</v>
      </c>
      <c r="D88" s="6" t="s">
        <v>1008</v>
      </c>
      <c r="E88" s="6" t="s">
        <v>1009</v>
      </c>
      <c r="F88" s="6" t="str">
        <f t="shared" si="3"/>
        <v>NTmC Fabiola Janet Bazon</v>
      </c>
      <c r="H88" s="8">
        <v>5510754044</v>
      </c>
      <c r="M88" s="32">
        <f t="shared" si="1"/>
        <v>70</v>
      </c>
      <c r="O88" s="6">
        <v>54</v>
      </c>
      <c r="P88" s="38"/>
      <c r="Q88" s="38"/>
      <c r="R88" s="38"/>
      <c r="S88" s="38"/>
      <c r="T88" s="36">
        <v>1</v>
      </c>
      <c r="U88" s="36">
        <v>2</v>
      </c>
      <c r="V88" s="36">
        <v>1</v>
      </c>
      <c r="W88" s="36" t="s">
        <v>154</v>
      </c>
      <c r="X88" s="36">
        <v>1</v>
      </c>
      <c r="Y88" s="36">
        <v>2</v>
      </c>
      <c r="Z88" s="36">
        <v>2</v>
      </c>
      <c r="AA88" s="36" t="s">
        <v>72</v>
      </c>
      <c r="AB88" s="36" t="s">
        <v>723</v>
      </c>
      <c r="AC88" s="36">
        <v>5</v>
      </c>
      <c r="AD88" s="36">
        <v>2</v>
      </c>
      <c r="AE88" s="36">
        <v>120</v>
      </c>
      <c r="AF88" s="36">
        <v>1</v>
      </c>
      <c r="AG88" s="38"/>
      <c r="AH88" s="36">
        <v>2</v>
      </c>
      <c r="AI88" s="36">
        <v>4</v>
      </c>
      <c r="AJ88" s="36">
        <v>0</v>
      </c>
      <c r="AK88" s="36">
        <v>1</v>
      </c>
      <c r="AL88" s="36">
        <v>1</v>
      </c>
      <c r="AM88" s="36">
        <v>6</v>
      </c>
      <c r="AN88" s="36">
        <v>1</v>
      </c>
      <c r="AO88" s="36">
        <v>2</v>
      </c>
      <c r="AP88" s="36">
        <v>1</v>
      </c>
      <c r="AQ88" s="36" t="s">
        <v>1014</v>
      </c>
      <c r="AR88" s="36" t="s">
        <v>1016</v>
      </c>
      <c r="AS88" s="36" t="s">
        <v>1017</v>
      </c>
      <c r="AT88" s="36">
        <v>5510754049</v>
      </c>
      <c r="AU88" s="38"/>
    </row>
    <row r="89" spans="1:51" ht="15">
      <c r="C89" s="6" t="s">
        <v>543</v>
      </c>
      <c r="D89" s="6" t="s">
        <v>1018</v>
      </c>
      <c r="E89" s="6" t="s">
        <v>1019</v>
      </c>
      <c r="F89" s="6" t="str">
        <f t="shared" si="3"/>
        <v>NTmC Soledad Fransciso</v>
      </c>
      <c r="H89" s="8">
        <v>5564340056</v>
      </c>
      <c r="I89" s="6">
        <v>5551954165</v>
      </c>
      <c r="M89" s="32">
        <f t="shared" si="1"/>
        <v>77</v>
      </c>
      <c r="O89" s="6">
        <v>60</v>
      </c>
      <c r="P89" s="36">
        <v>215</v>
      </c>
      <c r="Q89" s="36">
        <v>9</v>
      </c>
      <c r="R89" s="38"/>
      <c r="S89" s="36" t="s">
        <v>983</v>
      </c>
      <c r="T89" s="36">
        <v>2</v>
      </c>
      <c r="U89" s="38"/>
      <c r="V89" s="36">
        <v>2</v>
      </c>
      <c r="W89" s="36" t="s">
        <v>92</v>
      </c>
      <c r="X89" s="36">
        <v>2</v>
      </c>
      <c r="Y89" s="36">
        <v>1</v>
      </c>
      <c r="Z89" s="36">
        <v>1</v>
      </c>
      <c r="AA89" s="36" t="s">
        <v>95</v>
      </c>
      <c r="AB89" s="36">
        <v>6</v>
      </c>
      <c r="AC89" s="36">
        <v>0</v>
      </c>
      <c r="AD89" s="36">
        <v>4</v>
      </c>
      <c r="AE89" s="36">
        <v>5</v>
      </c>
      <c r="AF89" s="36">
        <v>1</v>
      </c>
      <c r="AG89" s="36">
        <v>9.1999999999999993</v>
      </c>
      <c r="AH89" s="36">
        <v>2</v>
      </c>
      <c r="AI89" s="36">
        <v>99</v>
      </c>
      <c r="AJ89" s="36">
        <v>0</v>
      </c>
      <c r="AK89" s="36">
        <v>1</v>
      </c>
      <c r="AL89" s="36">
        <v>3</v>
      </c>
      <c r="AM89" s="36">
        <v>9</v>
      </c>
      <c r="AN89" s="36">
        <v>1</v>
      </c>
      <c r="AO89" s="36">
        <v>2</v>
      </c>
      <c r="AP89" s="36">
        <v>1</v>
      </c>
      <c r="AQ89" s="36" t="s">
        <v>1024</v>
      </c>
      <c r="AR89" s="36" t="s">
        <v>1026</v>
      </c>
      <c r="AS89" s="36" t="s">
        <v>1027</v>
      </c>
      <c r="AT89" s="36">
        <v>5564340056</v>
      </c>
      <c r="AU89" s="38"/>
    </row>
    <row r="90" spans="1:51" ht="15">
      <c r="C90" s="6" t="s">
        <v>543</v>
      </c>
      <c r="D90" s="6" t="s">
        <v>1029</v>
      </c>
      <c r="E90" s="6" t="s">
        <v>1031</v>
      </c>
      <c r="F90" s="6" t="str">
        <f t="shared" si="3"/>
        <v>NTmC SAnta Bautista Perez</v>
      </c>
      <c r="H90" s="8">
        <v>5554609638</v>
      </c>
      <c r="I90" s="6">
        <v>5569073168</v>
      </c>
      <c r="M90" s="32">
        <f t="shared" si="1"/>
        <v>62</v>
      </c>
      <c r="O90" s="6">
        <v>48</v>
      </c>
      <c r="P90" s="36">
        <v>26</v>
      </c>
      <c r="Q90" s="36">
        <v>215</v>
      </c>
      <c r="R90" s="38"/>
      <c r="S90" s="36" t="s">
        <v>1036</v>
      </c>
      <c r="T90" s="36">
        <v>2</v>
      </c>
      <c r="U90" s="36">
        <v>1</v>
      </c>
      <c r="V90" s="36">
        <v>1</v>
      </c>
      <c r="W90" s="36" t="s">
        <v>154</v>
      </c>
      <c r="X90" s="36">
        <v>2</v>
      </c>
      <c r="Y90" s="36">
        <v>2</v>
      </c>
      <c r="Z90" s="36">
        <v>1</v>
      </c>
      <c r="AA90" s="36" t="s">
        <v>239</v>
      </c>
      <c r="AB90" s="36" t="s">
        <v>94</v>
      </c>
      <c r="AC90" s="36">
        <v>5</v>
      </c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6">
        <v>0</v>
      </c>
      <c r="AR90" s="38"/>
      <c r="AS90" s="38"/>
      <c r="AT90" s="38"/>
      <c r="AU90" s="38"/>
    </row>
    <row r="91" spans="1:51" ht="15">
      <c r="C91" s="6" t="s">
        <v>543</v>
      </c>
      <c r="D91" s="6" t="s">
        <v>1044</v>
      </c>
      <c r="E91" s="6" t="s">
        <v>1045</v>
      </c>
      <c r="F91" s="6" t="str">
        <f t="shared" si="3"/>
        <v>NTmC Ana Laura Gallardo Tapia</v>
      </c>
      <c r="H91" s="8">
        <v>5531560777</v>
      </c>
      <c r="I91" s="6">
        <v>5617253556</v>
      </c>
      <c r="M91" s="32">
        <f t="shared" si="1"/>
        <v>64</v>
      </c>
      <c r="O91" s="6">
        <v>50</v>
      </c>
      <c r="P91" s="36">
        <v>215</v>
      </c>
      <c r="Q91" s="36">
        <v>215</v>
      </c>
      <c r="R91" s="38"/>
      <c r="S91" s="38"/>
      <c r="T91" s="36">
        <v>2</v>
      </c>
      <c r="U91" s="36">
        <v>1</v>
      </c>
      <c r="V91" s="38"/>
      <c r="W91" s="36" t="s">
        <v>154</v>
      </c>
      <c r="X91" s="36">
        <v>2</v>
      </c>
      <c r="Y91" s="36">
        <v>2</v>
      </c>
      <c r="Z91" s="36">
        <v>1</v>
      </c>
      <c r="AA91" s="36" t="s">
        <v>72</v>
      </c>
      <c r="AB91" s="36">
        <v>6</v>
      </c>
      <c r="AC91" s="36">
        <v>2</v>
      </c>
      <c r="AD91" s="36">
        <v>4</v>
      </c>
      <c r="AE91" s="36">
        <v>15</v>
      </c>
      <c r="AF91" s="36">
        <v>1</v>
      </c>
      <c r="AG91" s="36">
        <v>9.9</v>
      </c>
      <c r="AH91" s="36">
        <v>2</v>
      </c>
      <c r="AI91" s="36">
        <v>4</v>
      </c>
      <c r="AJ91" s="36">
        <v>1</v>
      </c>
      <c r="AK91" s="36">
        <v>2</v>
      </c>
      <c r="AL91" s="36">
        <v>0</v>
      </c>
      <c r="AM91" s="36">
        <v>8</v>
      </c>
      <c r="AN91" s="36" t="s">
        <v>95</v>
      </c>
      <c r="AO91" s="36">
        <v>1</v>
      </c>
      <c r="AP91" s="36">
        <v>2</v>
      </c>
      <c r="AQ91" s="38"/>
      <c r="AR91" s="38"/>
      <c r="AS91" s="36" t="s">
        <v>1054</v>
      </c>
      <c r="AT91" s="36">
        <v>5531560717</v>
      </c>
      <c r="AU91" s="36">
        <v>17096360</v>
      </c>
    </row>
    <row r="92" spans="1:51" ht="15">
      <c r="C92" s="6" t="s">
        <v>543</v>
      </c>
      <c r="D92" s="6" t="s">
        <v>1055</v>
      </c>
      <c r="E92" s="6" t="s">
        <v>1056</v>
      </c>
      <c r="F92" s="6" t="str">
        <f t="shared" si="3"/>
        <v>NTmC Mariosol Sandoval</v>
      </c>
      <c r="H92" s="8">
        <v>5513794248</v>
      </c>
      <c r="I92" s="6">
        <v>5543720142</v>
      </c>
      <c r="M92" s="32">
        <f t="shared" si="1"/>
        <v>76</v>
      </c>
      <c r="O92" s="6">
        <v>59</v>
      </c>
      <c r="P92" s="36">
        <v>215</v>
      </c>
      <c r="Q92" s="36">
        <v>215</v>
      </c>
      <c r="R92" s="38"/>
      <c r="S92" s="36" t="s">
        <v>1059</v>
      </c>
      <c r="T92" s="36">
        <v>1</v>
      </c>
      <c r="U92" s="36">
        <v>1</v>
      </c>
      <c r="V92" s="36">
        <v>1</v>
      </c>
      <c r="W92" s="36" t="s">
        <v>154</v>
      </c>
      <c r="X92" s="36">
        <v>2</v>
      </c>
      <c r="Y92" s="36">
        <v>2</v>
      </c>
      <c r="Z92" s="36">
        <v>1</v>
      </c>
      <c r="AA92" s="36" t="s">
        <v>95</v>
      </c>
      <c r="AB92" s="36">
        <v>6</v>
      </c>
      <c r="AC92" s="36">
        <v>0</v>
      </c>
      <c r="AD92" s="36">
        <v>1</v>
      </c>
      <c r="AE92" s="36">
        <v>30</v>
      </c>
      <c r="AF92" s="36">
        <v>1</v>
      </c>
      <c r="AG92" s="36">
        <v>8</v>
      </c>
      <c r="AH92" s="36">
        <v>2</v>
      </c>
      <c r="AI92" s="36">
        <v>4</v>
      </c>
      <c r="AJ92" s="36">
        <v>0</v>
      </c>
      <c r="AK92" s="36">
        <v>1</v>
      </c>
      <c r="AL92" s="36">
        <v>2</v>
      </c>
      <c r="AM92" s="36">
        <v>7</v>
      </c>
      <c r="AN92" s="36" t="s">
        <v>95</v>
      </c>
      <c r="AO92" s="36">
        <v>2</v>
      </c>
      <c r="AP92" s="36">
        <v>1</v>
      </c>
      <c r="AQ92" s="36" t="s">
        <v>1064</v>
      </c>
      <c r="AR92" s="36" t="s">
        <v>1065</v>
      </c>
      <c r="AS92" s="36" t="s">
        <v>1067</v>
      </c>
      <c r="AT92" s="36">
        <v>5513794248</v>
      </c>
      <c r="AU92" s="38"/>
    </row>
    <row r="93" spans="1:51" ht="15">
      <c r="C93" s="6" t="s">
        <v>543</v>
      </c>
      <c r="D93" s="6" t="s">
        <v>1070</v>
      </c>
      <c r="E93" s="6" t="s">
        <v>1072</v>
      </c>
      <c r="F93" s="6" t="str">
        <f t="shared" si="3"/>
        <v>NTmC Martha Ma Garcia</v>
      </c>
      <c r="H93" s="8">
        <v>5534824467</v>
      </c>
      <c r="I93" s="6">
        <v>17096219</v>
      </c>
      <c r="M93" s="32">
        <f t="shared" si="1"/>
        <v>44</v>
      </c>
      <c r="O93" s="6">
        <v>34</v>
      </c>
      <c r="P93" s="36">
        <v>2</v>
      </c>
      <c r="Q93" s="36">
        <v>1</v>
      </c>
      <c r="R93" s="36">
        <v>4</v>
      </c>
      <c r="S93" s="36" t="s">
        <v>1077</v>
      </c>
      <c r="T93" s="36">
        <v>1</v>
      </c>
      <c r="U93" s="36">
        <v>1</v>
      </c>
      <c r="V93" s="36">
        <v>1</v>
      </c>
      <c r="W93" s="36" t="s">
        <v>85</v>
      </c>
      <c r="X93" s="36">
        <v>2</v>
      </c>
      <c r="Y93" s="36">
        <v>2</v>
      </c>
      <c r="Z93" s="36">
        <v>2</v>
      </c>
      <c r="AA93" s="36" t="s">
        <v>95</v>
      </c>
      <c r="AB93" s="36">
        <v>6</v>
      </c>
      <c r="AC93" s="36">
        <v>1</v>
      </c>
      <c r="AD93" s="36">
        <v>4</v>
      </c>
      <c r="AE93" s="36">
        <v>15</v>
      </c>
      <c r="AF93" s="36">
        <v>1</v>
      </c>
      <c r="AG93" s="36">
        <v>8</v>
      </c>
      <c r="AH93" s="36">
        <v>2</v>
      </c>
      <c r="AI93" s="36">
        <v>4</v>
      </c>
      <c r="AJ93" s="36">
        <v>0</v>
      </c>
      <c r="AK93" s="36">
        <v>1</v>
      </c>
      <c r="AL93" s="36">
        <v>2</v>
      </c>
      <c r="AM93" s="36">
        <v>7</v>
      </c>
      <c r="AN93" s="36">
        <v>1</v>
      </c>
      <c r="AO93" s="36">
        <v>1</v>
      </c>
      <c r="AP93" s="36">
        <v>1</v>
      </c>
      <c r="AQ93" s="36" t="s">
        <v>1081</v>
      </c>
      <c r="AR93" s="36" t="s">
        <v>1082</v>
      </c>
      <c r="AS93" s="36" t="s">
        <v>1083</v>
      </c>
      <c r="AT93" s="36">
        <v>5534824467</v>
      </c>
      <c r="AU93" s="36">
        <v>17096219</v>
      </c>
    </row>
    <row r="94" spans="1:51" ht="15">
      <c r="C94" s="6" t="s">
        <v>543</v>
      </c>
      <c r="D94" s="6" t="s">
        <v>1084</v>
      </c>
      <c r="E94" s="6" t="s">
        <v>1085</v>
      </c>
      <c r="F94" s="6" t="str">
        <f t="shared" si="3"/>
        <v>NTmC Patricia Hrndz</v>
      </c>
      <c r="H94" s="8">
        <v>5525521015</v>
      </c>
      <c r="I94" s="6">
        <v>5535128147</v>
      </c>
      <c r="M94" s="32">
        <f t="shared" si="1"/>
        <v>57</v>
      </c>
      <c r="O94" s="6">
        <v>44</v>
      </c>
      <c r="P94" s="36">
        <v>9</v>
      </c>
      <c r="Q94" s="36">
        <v>9</v>
      </c>
      <c r="R94" s="38"/>
      <c r="S94" s="36" t="s">
        <v>1086</v>
      </c>
      <c r="T94" s="36">
        <v>2</v>
      </c>
      <c r="U94" s="36">
        <v>2</v>
      </c>
      <c r="V94" s="36">
        <v>1</v>
      </c>
      <c r="W94" s="36" t="s">
        <v>163</v>
      </c>
      <c r="X94" s="36">
        <v>2</v>
      </c>
      <c r="Y94" s="36">
        <v>1</v>
      </c>
      <c r="Z94" s="36">
        <v>1</v>
      </c>
      <c r="AA94" s="36" t="s">
        <v>72</v>
      </c>
      <c r="AB94" s="36">
        <v>6</v>
      </c>
      <c r="AC94" s="36">
        <v>0</v>
      </c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</row>
    <row r="95" spans="1:51" ht="15">
      <c r="C95" s="6" t="s">
        <v>543</v>
      </c>
      <c r="D95" s="6" t="s">
        <v>1089</v>
      </c>
      <c r="E95" s="6" t="s">
        <v>1090</v>
      </c>
      <c r="F95" s="6" t="str">
        <f t="shared" si="3"/>
        <v>NTmC Beatriz Martinez Xancorinca</v>
      </c>
      <c r="H95" s="8">
        <v>5612839706</v>
      </c>
      <c r="I95" s="6">
        <v>17101589</v>
      </c>
      <c r="M95" s="32">
        <f t="shared" si="1"/>
        <v>54</v>
      </c>
      <c r="O95" s="6">
        <v>42</v>
      </c>
      <c r="P95" s="36">
        <v>5</v>
      </c>
      <c r="Q95" s="36">
        <v>3</v>
      </c>
      <c r="R95" s="36">
        <v>1</v>
      </c>
      <c r="S95" s="36" t="s">
        <v>1092</v>
      </c>
      <c r="T95" s="36">
        <v>1</v>
      </c>
      <c r="U95" s="36">
        <v>1</v>
      </c>
      <c r="V95" s="36">
        <v>1</v>
      </c>
      <c r="W95" s="36" t="s">
        <v>1093</v>
      </c>
      <c r="X95" s="36">
        <v>1</v>
      </c>
      <c r="Y95" s="36">
        <v>1</v>
      </c>
      <c r="Z95" s="36">
        <v>1</v>
      </c>
      <c r="AA95" s="36" t="s">
        <v>1094</v>
      </c>
      <c r="AB95" s="36" t="s">
        <v>379</v>
      </c>
      <c r="AC95" s="36">
        <v>1</v>
      </c>
      <c r="AD95" s="36">
        <v>1</v>
      </c>
      <c r="AE95" s="36">
        <v>10</v>
      </c>
      <c r="AF95" s="36">
        <v>1</v>
      </c>
      <c r="AG95" s="36">
        <v>8</v>
      </c>
      <c r="AH95" s="36">
        <v>2</v>
      </c>
      <c r="AI95" s="36">
        <v>4</v>
      </c>
      <c r="AJ95" s="36">
        <v>3</v>
      </c>
      <c r="AK95" s="36">
        <v>2</v>
      </c>
      <c r="AL95" s="36">
        <v>2</v>
      </c>
      <c r="AM95" s="36">
        <v>4</v>
      </c>
      <c r="AN95" s="36" t="s">
        <v>552</v>
      </c>
      <c r="AO95" s="36">
        <v>2</v>
      </c>
      <c r="AP95" s="36">
        <v>2</v>
      </c>
      <c r="AQ95" s="38"/>
      <c r="AR95" s="36" t="s">
        <v>1095</v>
      </c>
      <c r="AS95" s="36" t="s">
        <v>1090</v>
      </c>
      <c r="AT95" s="36" t="s">
        <v>185</v>
      </c>
      <c r="AU95" s="36">
        <v>17101589</v>
      </c>
    </row>
    <row r="96" spans="1:51" ht="15">
      <c r="C96" s="6" t="s">
        <v>543</v>
      </c>
      <c r="D96" s="6" t="s">
        <v>1098</v>
      </c>
      <c r="E96" s="6" t="s">
        <v>1099</v>
      </c>
      <c r="F96" s="6" t="str">
        <f t="shared" si="3"/>
        <v xml:space="preserve">NTmC Judith Nava Padilla </v>
      </c>
      <c r="H96" s="8">
        <v>5528860994</v>
      </c>
      <c r="M96" s="32">
        <f t="shared" si="1"/>
        <v>30</v>
      </c>
      <c r="O96" s="6">
        <v>23</v>
      </c>
      <c r="P96" s="36">
        <v>4</v>
      </c>
      <c r="Q96" s="36">
        <v>215</v>
      </c>
      <c r="R96" s="36">
        <v>5</v>
      </c>
      <c r="S96" s="38"/>
      <c r="T96" s="36">
        <v>1</v>
      </c>
      <c r="U96" s="38"/>
      <c r="V96" s="36">
        <v>1</v>
      </c>
      <c r="W96" s="36" t="s">
        <v>1101</v>
      </c>
      <c r="X96" s="36">
        <v>1</v>
      </c>
      <c r="Y96" s="36">
        <v>2</v>
      </c>
      <c r="Z96" s="36">
        <v>1</v>
      </c>
      <c r="AA96" s="36">
        <v>5</v>
      </c>
      <c r="AB96" s="36">
        <v>6</v>
      </c>
      <c r="AC96" s="36">
        <v>1</v>
      </c>
      <c r="AD96" s="36">
        <v>2</v>
      </c>
      <c r="AE96" s="36">
        <v>4</v>
      </c>
      <c r="AF96" s="36">
        <v>1</v>
      </c>
      <c r="AG96" s="36">
        <v>8</v>
      </c>
      <c r="AH96" s="36">
        <v>1</v>
      </c>
      <c r="AI96" s="36">
        <v>4</v>
      </c>
      <c r="AJ96" s="36">
        <v>2</v>
      </c>
      <c r="AK96" s="36">
        <v>2</v>
      </c>
      <c r="AL96" s="36">
        <v>1</v>
      </c>
      <c r="AM96" s="36">
        <v>3</v>
      </c>
      <c r="AN96" s="36">
        <v>1</v>
      </c>
      <c r="AO96" s="36">
        <v>1</v>
      </c>
      <c r="AP96" s="36">
        <v>1</v>
      </c>
      <c r="AQ96" s="38"/>
      <c r="AR96" s="36" t="s">
        <v>1102</v>
      </c>
      <c r="AS96" s="36" t="s">
        <v>1103</v>
      </c>
      <c r="AT96" s="36">
        <v>5528860994</v>
      </c>
      <c r="AU96" s="38"/>
    </row>
    <row r="97" spans="3:47" ht="15">
      <c r="C97" s="6" t="s">
        <v>543</v>
      </c>
      <c r="D97" s="6" t="s">
        <v>1104</v>
      </c>
      <c r="E97" s="6" t="s">
        <v>1105</v>
      </c>
      <c r="F97" s="6" t="str">
        <f t="shared" si="3"/>
        <v>NTmC Griselda Ibarra</v>
      </c>
      <c r="H97" s="8">
        <v>5567633847</v>
      </c>
      <c r="I97" s="6">
        <v>5532317273</v>
      </c>
      <c r="M97" s="32">
        <f t="shared" si="1"/>
        <v>66</v>
      </c>
      <c r="O97" s="6">
        <v>51</v>
      </c>
      <c r="P97" s="36">
        <v>11</v>
      </c>
      <c r="Q97" s="36">
        <v>215</v>
      </c>
      <c r="R97" s="36">
        <v>1</v>
      </c>
      <c r="S97" s="36" t="s">
        <v>1106</v>
      </c>
      <c r="T97" s="36">
        <v>2</v>
      </c>
      <c r="U97" s="36">
        <v>2</v>
      </c>
      <c r="V97" s="36">
        <v>1</v>
      </c>
      <c r="W97" s="36" t="s">
        <v>444</v>
      </c>
      <c r="X97" s="36">
        <v>2</v>
      </c>
      <c r="Y97" s="36">
        <v>2</v>
      </c>
      <c r="Z97" s="36">
        <v>1</v>
      </c>
      <c r="AA97" s="36" t="s">
        <v>256</v>
      </c>
      <c r="AB97" s="36">
        <v>4</v>
      </c>
      <c r="AC97" s="36">
        <v>2</v>
      </c>
      <c r="AD97" s="36" t="s">
        <v>72</v>
      </c>
      <c r="AE97" s="36">
        <v>10</v>
      </c>
      <c r="AF97" s="36">
        <v>1</v>
      </c>
      <c r="AG97" s="36">
        <v>8</v>
      </c>
      <c r="AH97" s="36">
        <v>2</v>
      </c>
      <c r="AI97" s="36">
        <v>3</v>
      </c>
      <c r="AJ97" s="36">
        <v>1</v>
      </c>
      <c r="AK97" s="36">
        <v>1</v>
      </c>
      <c r="AL97" s="36">
        <v>1</v>
      </c>
      <c r="AM97" s="36">
        <v>6</v>
      </c>
      <c r="AN97" s="36">
        <v>1</v>
      </c>
      <c r="AO97" s="36">
        <v>1</v>
      </c>
      <c r="AP97" s="36">
        <v>1</v>
      </c>
      <c r="AQ97" s="36" t="s">
        <v>1111</v>
      </c>
      <c r="AR97" s="38"/>
      <c r="AS97" s="36" t="s">
        <v>1105</v>
      </c>
      <c r="AT97" s="36">
        <v>5567633847</v>
      </c>
      <c r="AU97" s="38"/>
    </row>
    <row r="98" spans="3:47" ht="15">
      <c r="C98" s="6" t="s">
        <v>543</v>
      </c>
      <c r="D98" s="6" t="s">
        <v>1112</v>
      </c>
      <c r="E98" s="6" t="s">
        <v>1113</v>
      </c>
      <c r="F98" s="6" t="str">
        <f t="shared" si="3"/>
        <v>NTmC Marlene Men2</v>
      </c>
      <c r="H98" s="8">
        <v>5611256788</v>
      </c>
      <c r="M98" s="32">
        <f t="shared" si="1"/>
        <v>32</v>
      </c>
      <c r="O98" s="6">
        <v>25</v>
      </c>
      <c r="P98" s="36">
        <v>4</v>
      </c>
      <c r="Q98" s="38"/>
      <c r="R98" s="38"/>
      <c r="S98" s="36" t="s">
        <v>1116</v>
      </c>
      <c r="T98" s="36">
        <v>1</v>
      </c>
      <c r="U98" s="36">
        <v>2</v>
      </c>
      <c r="V98" s="36">
        <v>1</v>
      </c>
      <c r="W98" s="36">
        <v>1</v>
      </c>
      <c r="X98" s="36">
        <v>1</v>
      </c>
      <c r="Y98" s="36">
        <v>2</v>
      </c>
      <c r="Z98" s="36">
        <v>1</v>
      </c>
      <c r="AA98" s="36">
        <v>4</v>
      </c>
      <c r="AB98" s="36">
        <v>4</v>
      </c>
      <c r="AC98" s="36">
        <v>1</v>
      </c>
      <c r="AD98" s="36">
        <v>1</v>
      </c>
      <c r="AE98" s="36">
        <v>1</v>
      </c>
      <c r="AF98" s="36">
        <v>2</v>
      </c>
      <c r="AG98" s="36">
        <v>8</v>
      </c>
      <c r="AH98" s="36">
        <v>2</v>
      </c>
      <c r="AI98" s="36">
        <v>4</v>
      </c>
      <c r="AJ98" s="36">
        <v>0</v>
      </c>
      <c r="AK98" s="36">
        <v>2</v>
      </c>
      <c r="AL98" s="36">
        <v>2</v>
      </c>
      <c r="AM98" s="36">
        <v>2</v>
      </c>
      <c r="AN98" s="36">
        <v>2</v>
      </c>
      <c r="AO98" s="36">
        <v>1</v>
      </c>
      <c r="AP98" s="36">
        <v>1</v>
      </c>
      <c r="AQ98" s="38"/>
      <c r="AR98" s="36" t="s">
        <v>1119</v>
      </c>
      <c r="AS98" s="36" t="s">
        <v>1122</v>
      </c>
      <c r="AT98" s="36">
        <v>5611256788</v>
      </c>
      <c r="AU98" s="38"/>
    </row>
    <row r="99" spans="3:47" ht="15">
      <c r="C99" s="6" t="s">
        <v>543</v>
      </c>
      <c r="D99" s="6" t="s">
        <v>1123</v>
      </c>
      <c r="E99" s="6" t="s">
        <v>1124</v>
      </c>
      <c r="F99" s="6" t="str">
        <f t="shared" si="3"/>
        <v>NTmC Zamudio Escobar Inees</v>
      </c>
      <c r="H99" s="8">
        <v>5525977721</v>
      </c>
      <c r="M99" s="32">
        <f t="shared" si="1"/>
        <v>45</v>
      </c>
      <c r="O99" s="6">
        <v>35</v>
      </c>
      <c r="P99" s="36">
        <v>4</v>
      </c>
      <c r="Q99" s="36">
        <v>4</v>
      </c>
      <c r="R99" s="36">
        <v>215</v>
      </c>
      <c r="S99" s="36" t="s">
        <v>1129</v>
      </c>
      <c r="T99" s="36">
        <v>1</v>
      </c>
      <c r="U99" s="36">
        <v>1</v>
      </c>
      <c r="V99" s="36">
        <v>1</v>
      </c>
      <c r="W99" s="36" t="s">
        <v>154</v>
      </c>
      <c r="X99" s="36">
        <v>2</v>
      </c>
      <c r="Y99" s="36">
        <v>2</v>
      </c>
      <c r="Z99" s="38"/>
      <c r="AA99" s="36" t="s">
        <v>239</v>
      </c>
      <c r="AB99" s="36">
        <v>6</v>
      </c>
      <c r="AC99" s="36">
        <v>0</v>
      </c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</row>
    <row r="100" spans="3:47" ht="15">
      <c r="C100" s="6" t="s">
        <v>543</v>
      </c>
      <c r="D100" s="6" t="s">
        <v>1135</v>
      </c>
      <c r="E100" s="6" t="s">
        <v>1136</v>
      </c>
      <c r="F100" s="6" t="str">
        <f t="shared" si="3"/>
        <v>NTmC Elvia Avila EScobar</v>
      </c>
      <c r="H100" s="8">
        <v>5549210206</v>
      </c>
      <c r="I100" s="6">
        <v>5549022106</v>
      </c>
      <c r="M100" s="32">
        <f t="shared" si="1"/>
        <v>59</v>
      </c>
      <c r="O100" s="6">
        <v>46</v>
      </c>
      <c r="P100" s="36">
        <v>101</v>
      </c>
      <c r="Q100" s="36">
        <v>213</v>
      </c>
      <c r="R100" s="36">
        <v>3</v>
      </c>
      <c r="S100" s="36" t="s">
        <v>291</v>
      </c>
      <c r="T100" s="36">
        <v>2</v>
      </c>
      <c r="U100" s="36">
        <v>1</v>
      </c>
      <c r="V100" s="36">
        <v>1</v>
      </c>
      <c r="W100" s="36" t="s">
        <v>92</v>
      </c>
      <c r="X100" s="36">
        <v>2</v>
      </c>
      <c r="Y100" s="36">
        <v>2</v>
      </c>
      <c r="Z100" s="36">
        <v>1</v>
      </c>
      <c r="AA100" s="36" t="s">
        <v>95</v>
      </c>
      <c r="AB100" s="36" t="s">
        <v>136</v>
      </c>
      <c r="AC100" s="36">
        <v>1</v>
      </c>
      <c r="AD100" s="36">
        <v>1</v>
      </c>
      <c r="AE100" s="36">
        <v>10</v>
      </c>
      <c r="AF100" s="36">
        <v>1</v>
      </c>
      <c r="AG100" s="36">
        <v>9.3000000000000007</v>
      </c>
      <c r="AH100" s="36">
        <v>1</v>
      </c>
      <c r="AI100" s="38"/>
      <c r="AJ100" s="36">
        <v>1</v>
      </c>
      <c r="AK100" s="36">
        <v>2</v>
      </c>
      <c r="AL100" s="36">
        <v>3</v>
      </c>
      <c r="AM100" s="38"/>
      <c r="AN100" s="36">
        <v>1</v>
      </c>
      <c r="AO100" s="36">
        <v>1</v>
      </c>
      <c r="AP100" s="36">
        <v>2</v>
      </c>
      <c r="AQ100" s="36" t="s">
        <v>1144</v>
      </c>
      <c r="AR100" s="36" t="s">
        <v>1145</v>
      </c>
      <c r="AS100" s="36" t="s">
        <v>1147</v>
      </c>
      <c r="AT100" s="36">
        <v>5549210206</v>
      </c>
      <c r="AU100" s="38"/>
    </row>
    <row r="101" spans="3:47" ht="15">
      <c r="C101" s="6" t="s">
        <v>543</v>
      </c>
      <c r="D101" s="6" t="s">
        <v>1149</v>
      </c>
      <c r="E101" s="6" t="s">
        <v>1152</v>
      </c>
      <c r="F101" s="6" t="str">
        <f t="shared" si="3"/>
        <v>NTmC Thelma Martinez Rocha</v>
      </c>
      <c r="H101" s="8">
        <v>5561736808</v>
      </c>
      <c r="I101" s="6">
        <v>5617117733</v>
      </c>
      <c r="M101" s="32">
        <f t="shared" si="1"/>
        <v>58</v>
      </c>
      <c r="O101" s="6">
        <v>45</v>
      </c>
      <c r="P101" s="36">
        <v>9</v>
      </c>
      <c r="Q101" s="36">
        <v>16</v>
      </c>
      <c r="R101" s="36">
        <v>215</v>
      </c>
      <c r="S101" s="36" t="s">
        <v>1156</v>
      </c>
      <c r="T101" s="36">
        <v>2</v>
      </c>
      <c r="U101" s="36">
        <v>1</v>
      </c>
      <c r="V101" s="36">
        <v>1</v>
      </c>
      <c r="W101" s="36" t="s">
        <v>1157</v>
      </c>
      <c r="X101" s="36">
        <v>1</v>
      </c>
      <c r="Y101" s="36">
        <v>2</v>
      </c>
      <c r="Z101" s="36">
        <v>2</v>
      </c>
      <c r="AA101" s="36" t="s">
        <v>535</v>
      </c>
      <c r="AB101" s="36">
        <v>6</v>
      </c>
      <c r="AC101" s="36">
        <v>1</v>
      </c>
      <c r="AD101" s="36">
        <v>4</v>
      </c>
      <c r="AE101" s="36">
        <v>15</v>
      </c>
      <c r="AF101" s="36">
        <v>1</v>
      </c>
      <c r="AG101" s="36">
        <v>8</v>
      </c>
      <c r="AH101" s="38"/>
      <c r="AI101" s="36">
        <v>4</v>
      </c>
      <c r="AJ101" s="36">
        <v>3</v>
      </c>
      <c r="AK101" s="36">
        <v>1</v>
      </c>
      <c r="AL101" s="36">
        <v>2</v>
      </c>
      <c r="AM101" s="36">
        <v>7</v>
      </c>
      <c r="AN101" s="36" t="s">
        <v>175</v>
      </c>
      <c r="AO101" s="36">
        <v>2</v>
      </c>
      <c r="AP101" s="36">
        <v>1</v>
      </c>
      <c r="AQ101" s="36" t="s">
        <v>1161</v>
      </c>
      <c r="AR101" s="36" t="s">
        <v>1149</v>
      </c>
      <c r="AS101" s="36" t="s">
        <v>1152</v>
      </c>
      <c r="AT101" s="36">
        <v>5561756808</v>
      </c>
      <c r="AU101" s="38"/>
    </row>
    <row r="102" spans="3:47" ht="15">
      <c r="C102" s="6" t="s">
        <v>543</v>
      </c>
      <c r="D102" s="6" t="s">
        <v>1164</v>
      </c>
      <c r="E102" s="6" t="s">
        <v>1165</v>
      </c>
      <c r="F102" s="6" t="str">
        <f t="shared" si="3"/>
        <v>NTmC Marisol Sosa Castillo</v>
      </c>
      <c r="H102" s="8">
        <v>5538437994</v>
      </c>
      <c r="I102" s="6">
        <v>5515307203</v>
      </c>
      <c r="J102" s="6">
        <v>25945613</v>
      </c>
      <c r="M102" s="32">
        <f t="shared" si="1"/>
        <v>56</v>
      </c>
      <c r="O102" s="6">
        <v>43</v>
      </c>
      <c r="P102" s="36">
        <v>5</v>
      </c>
      <c r="Q102" s="36">
        <v>4</v>
      </c>
      <c r="R102" s="36">
        <v>215</v>
      </c>
      <c r="S102" s="36" t="s">
        <v>1169</v>
      </c>
      <c r="T102" s="36">
        <v>2</v>
      </c>
      <c r="U102" s="36">
        <v>1</v>
      </c>
      <c r="V102" s="36">
        <v>1</v>
      </c>
      <c r="W102" s="36" t="s">
        <v>92</v>
      </c>
      <c r="X102" s="36">
        <v>1</v>
      </c>
      <c r="Y102" s="36">
        <v>2</v>
      </c>
      <c r="Z102" s="36">
        <v>1</v>
      </c>
      <c r="AA102" s="36" t="s">
        <v>200</v>
      </c>
      <c r="AB102" s="36" t="s">
        <v>723</v>
      </c>
      <c r="AC102" s="36">
        <v>1</v>
      </c>
      <c r="AD102" s="36">
        <v>4</v>
      </c>
      <c r="AE102" s="38"/>
      <c r="AF102" s="36">
        <v>1</v>
      </c>
      <c r="AG102" s="36">
        <v>9</v>
      </c>
      <c r="AH102" s="36">
        <v>2</v>
      </c>
      <c r="AI102" s="36">
        <v>1</v>
      </c>
      <c r="AJ102" s="36">
        <v>1</v>
      </c>
      <c r="AK102" s="36">
        <v>1</v>
      </c>
      <c r="AL102" s="36">
        <v>1</v>
      </c>
      <c r="AM102" s="36">
        <v>9</v>
      </c>
      <c r="AN102" s="36" t="s">
        <v>176</v>
      </c>
      <c r="AO102" s="36">
        <v>2</v>
      </c>
      <c r="AP102" s="36">
        <v>2</v>
      </c>
      <c r="AQ102" s="36" t="s">
        <v>1172</v>
      </c>
      <c r="AR102" s="36" t="s">
        <v>1173</v>
      </c>
      <c r="AS102" s="36" t="s">
        <v>1165</v>
      </c>
      <c r="AT102" s="36">
        <v>5538437994</v>
      </c>
      <c r="AU102" s="36">
        <v>25945613</v>
      </c>
    </row>
    <row r="103" spans="3:47" ht="15" hidden="1">
      <c r="C103" s="6" t="s">
        <v>543</v>
      </c>
      <c r="D103" s="6" t="s">
        <v>1175</v>
      </c>
      <c r="E103" s="6" t="s">
        <v>1176</v>
      </c>
      <c r="F103" s="6" t="str">
        <f t="shared" si="3"/>
        <v>NTmC Maricela Galindo</v>
      </c>
      <c r="H103" s="13"/>
      <c r="I103" s="6">
        <v>54885902</v>
      </c>
      <c r="J103" s="6">
        <v>5573550692</v>
      </c>
      <c r="M103" s="32">
        <f t="shared" si="1"/>
        <v>62</v>
      </c>
      <c r="O103" s="6">
        <v>48</v>
      </c>
      <c r="P103" s="36">
        <v>215</v>
      </c>
      <c r="Q103" s="36" t="s">
        <v>1179</v>
      </c>
      <c r="R103" s="38"/>
      <c r="S103" s="36" t="s">
        <v>1180</v>
      </c>
      <c r="T103" s="36">
        <v>2</v>
      </c>
      <c r="U103" s="36">
        <v>1</v>
      </c>
      <c r="V103" s="36">
        <v>1</v>
      </c>
      <c r="W103" s="36" t="s">
        <v>154</v>
      </c>
      <c r="X103" s="36">
        <v>2</v>
      </c>
      <c r="Y103" s="36">
        <v>2</v>
      </c>
      <c r="Z103" s="36">
        <v>1</v>
      </c>
      <c r="AA103" s="36">
        <v>4</v>
      </c>
      <c r="AB103" s="36">
        <v>6</v>
      </c>
      <c r="AC103" s="36">
        <v>0</v>
      </c>
      <c r="AD103" s="36">
        <v>1</v>
      </c>
      <c r="AE103" s="36">
        <v>20</v>
      </c>
      <c r="AF103" s="36">
        <v>1</v>
      </c>
      <c r="AG103" s="36">
        <v>8</v>
      </c>
      <c r="AH103" s="36">
        <v>2</v>
      </c>
      <c r="AI103" s="36">
        <v>2</v>
      </c>
      <c r="AJ103" s="36">
        <v>0</v>
      </c>
      <c r="AK103" s="36">
        <v>1</v>
      </c>
      <c r="AL103" s="36">
        <v>1</v>
      </c>
      <c r="AM103" s="36">
        <v>8</v>
      </c>
      <c r="AN103" s="36">
        <v>1</v>
      </c>
      <c r="AO103" s="36">
        <v>2</v>
      </c>
      <c r="AP103" s="36">
        <v>1</v>
      </c>
      <c r="AQ103" s="38"/>
      <c r="AR103" s="36" t="s">
        <v>1186</v>
      </c>
      <c r="AS103" s="36" t="s">
        <v>1176</v>
      </c>
      <c r="AT103" s="38"/>
      <c r="AU103" s="36">
        <v>54885902</v>
      </c>
    </row>
    <row r="104" spans="3:47" ht="15">
      <c r="C104" s="6" t="s">
        <v>543</v>
      </c>
      <c r="D104" s="6" t="s">
        <v>1190</v>
      </c>
      <c r="E104" s="6" t="s">
        <v>1192</v>
      </c>
      <c r="F104" s="6" t="str">
        <f t="shared" si="3"/>
        <v>NTmC Azucena Erika Mora</v>
      </c>
      <c r="H104" s="8">
        <v>5546531177</v>
      </c>
      <c r="M104" s="32">
        <f t="shared" si="1"/>
        <v>48</v>
      </c>
      <c r="O104" s="6">
        <v>37</v>
      </c>
      <c r="P104" s="36">
        <v>2</v>
      </c>
      <c r="Q104" s="38"/>
      <c r="R104" s="38"/>
      <c r="S104" s="36" t="s">
        <v>1194</v>
      </c>
      <c r="T104" s="36">
        <v>2</v>
      </c>
      <c r="U104" s="36">
        <v>2</v>
      </c>
      <c r="V104" s="36">
        <v>1</v>
      </c>
      <c r="W104" s="36" t="s">
        <v>92</v>
      </c>
      <c r="X104" s="36">
        <v>2</v>
      </c>
      <c r="Y104" s="36">
        <v>1</v>
      </c>
      <c r="Z104" s="36">
        <v>1</v>
      </c>
      <c r="AA104" s="36" t="s">
        <v>333</v>
      </c>
      <c r="AB104" s="36">
        <v>6</v>
      </c>
      <c r="AC104" s="36">
        <v>1</v>
      </c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</row>
    <row r="105" spans="3:47" hidden="1">
      <c r="C105" s="6" t="s">
        <v>543</v>
      </c>
      <c r="D105" s="6" t="s">
        <v>1200</v>
      </c>
      <c r="E105" s="6" t="s">
        <v>1201</v>
      </c>
      <c r="F105" s="6" t="str">
        <f t="shared" si="3"/>
        <v>NTmC Margari Contreras Pacheco</v>
      </c>
      <c r="H105" s="13"/>
      <c r="M105" s="32">
        <f t="shared" si="1"/>
        <v>43</v>
      </c>
      <c r="O105" s="6">
        <v>33</v>
      </c>
      <c r="P105" s="109"/>
      <c r="Q105" s="109"/>
      <c r="R105" s="109"/>
      <c r="S105" s="109"/>
      <c r="T105" s="110">
        <v>2</v>
      </c>
      <c r="U105" s="110">
        <v>1</v>
      </c>
      <c r="V105" s="110">
        <v>2</v>
      </c>
      <c r="W105" s="110" t="s">
        <v>92</v>
      </c>
      <c r="X105" s="110">
        <v>1</v>
      </c>
      <c r="Y105" s="110">
        <v>2</v>
      </c>
      <c r="Z105" s="110">
        <v>1</v>
      </c>
      <c r="AA105" s="110" t="s">
        <v>72</v>
      </c>
      <c r="AB105" s="110">
        <v>4</v>
      </c>
      <c r="AC105" s="110">
        <v>1</v>
      </c>
      <c r="AD105" s="110">
        <v>1</v>
      </c>
      <c r="AE105" s="109"/>
      <c r="AF105" s="110">
        <v>1</v>
      </c>
      <c r="AG105" s="109"/>
      <c r="AH105" s="110">
        <v>2</v>
      </c>
      <c r="AI105" s="110">
        <v>4</v>
      </c>
      <c r="AJ105" s="110">
        <v>1</v>
      </c>
      <c r="AK105" s="110">
        <v>2</v>
      </c>
      <c r="AL105" s="110">
        <v>0</v>
      </c>
      <c r="AM105" s="110">
        <v>99</v>
      </c>
      <c r="AN105" s="110">
        <v>1</v>
      </c>
      <c r="AO105" s="110">
        <v>1</v>
      </c>
      <c r="AP105" s="110">
        <v>1</v>
      </c>
      <c r="AQ105" s="111" t="s">
        <v>1215</v>
      </c>
      <c r="AR105" s="110" t="s">
        <v>1226</v>
      </c>
      <c r="AS105" s="109"/>
      <c r="AT105" s="109"/>
      <c r="AU105" s="109"/>
    </row>
    <row r="106" spans="3:47">
      <c r="C106" s="6" t="s">
        <v>543</v>
      </c>
      <c r="D106" s="6" t="s">
        <v>1227</v>
      </c>
      <c r="E106" s="6" t="s">
        <v>1228</v>
      </c>
      <c r="F106" s="6" t="str">
        <f t="shared" si="3"/>
        <v>NTmC Matilde Tirado</v>
      </c>
      <c r="H106" s="8">
        <v>5530666977</v>
      </c>
      <c r="I106" s="6">
        <v>55947096</v>
      </c>
      <c r="M106" s="32">
        <f t="shared" si="1"/>
        <v>47</v>
      </c>
      <c r="O106" s="6">
        <v>36</v>
      </c>
      <c r="P106" s="110">
        <v>215</v>
      </c>
      <c r="Q106" s="110">
        <v>5</v>
      </c>
      <c r="R106" s="110">
        <v>1</v>
      </c>
      <c r="S106" s="110" t="s">
        <v>1233</v>
      </c>
      <c r="T106" s="110">
        <v>2</v>
      </c>
      <c r="U106" s="110">
        <v>1</v>
      </c>
      <c r="V106" s="110">
        <v>1</v>
      </c>
      <c r="W106" s="110" t="s">
        <v>597</v>
      </c>
      <c r="X106" s="110">
        <v>2</v>
      </c>
      <c r="Y106" s="110">
        <v>2</v>
      </c>
      <c r="Z106" s="110">
        <v>1</v>
      </c>
      <c r="AA106" s="110" t="s">
        <v>1234</v>
      </c>
      <c r="AB106" s="110">
        <v>9</v>
      </c>
      <c r="AC106" s="110" t="s">
        <v>95</v>
      </c>
      <c r="AD106" s="110">
        <v>1</v>
      </c>
      <c r="AE106" s="110">
        <v>25</v>
      </c>
      <c r="AF106" s="110">
        <v>1</v>
      </c>
      <c r="AG106" s="110">
        <v>8</v>
      </c>
      <c r="AH106" s="110">
        <v>2</v>
      </c>
      <c r="AI106" s="110">
        <v>4</v>
      </c>
      <c r="AJ106" s="110">
        <v>2</v>
      </c>
      <c r="AK106" s="110">
        <v>2</v>
      </c>
      <c r="AL106" s="110">
        <v>3</v>
      </c>
      <c r="AM106" s="110">
        <v>99</v>
      </c>
      <c r="AN106" s="112" t="s">
        <v>552</v>
      </c>
      <c r="AO106" s="110">
        <v>2</v>
      </c>
      <c r="AP106" s="110">
        <v>1</v>
      </c>
      <c r="AQ106" s="111" t="s">
        <v>1243</v>
      </c>
      <c r="AR106" s="110" t="s">
        <v>1247</v>
      </c>
      <c r="AS106" s="110" t="s">
        <v>1249</v>
      </c>
      <c r="AT106" s="110">
        <v>5532282144</v>
      </c>
      <c r="AU106" s="110">
        <v>55947096</v>
      </c>
    </row>
    <row r="107" spans="3:47">
      <c r="C107" s="6" t="s">
        <v>543</v>
      </c>
      <c r="D107" s="6" t="s">
        <v>1252</v>
      </c>
      <c r="E107" s="6" t="s">
        <v>1253</v>
      </c>
      <c r="F107" s="6" t="str">
        <f t="shared" si="3"/>
        <v>NTmC Elia Vzqz D</v>
      </c>
      <c r="H107" s="8">
        <v>5527578509</v>
      </c>
      <c r="M107" s="32">
        <f t="shared" si="1"/>
        <v>71</v>
      </c>
      <c r="O107" s="6">
        <v>55</v>
      </c>
      <c r="P107" s="110">
        <v>215</v>
      </c>
      <c r="Q107" s="110">
        <v>16</v>
      </c>
      <c r="R107" s="110">
        <v>11</v>
      </c>
      <c r="S107" s="110" t="s">
        <v>1260</v>
      </c>
      <c r="T107" s="110">
        <v>1</v>
      </c>
      <c r="U107" s="110">
        <v>2</v>
      </c>
      <c r="V107" s="110">
        <v>1</v>
      </c>
      <c r="W107" s="110" t="s">
        <v>75</v>
      </c>
      <c r="X107" s="110">
        <v>2</v>
      </c>
      <c r="Y107" s="110">
        <v>1</v>
      </c>
      <c r="Z107" s="110">
        <v>1</v>
      </c>
      <c r="AA107" s="110" t="s">
        <v>72</v>
      </c>
      <c r="AB107" s="110" t="s">
        <v>136</v>
      </c>
      <c r="AC107" s="110">
        <v>1</v>
      </c>
      <c r="AD107" s="110">
        <v>4</v>
      </c>
      <c r="AE107" s="110">
        <v>20</v>
      </c>
      <c r="AF107" s="110">
        <v>1</v>
      </c>
      <c r="AG107" s="110">
        <v>9.1</v>
      </c>
      <c r="AH107" s="110">
        <v>1</v>
      </c>
      <c r="AI107" s="110">
        <v>1</v>
      </c>
      <c r="AJ107" s="110">
        <v>0</v>
      </c>
      <c r="AK107" s="110">
        <v>1</v>
      </c>
      <c r="AL107" s="110">
        <v>0</v>
      </c>
      <c r="AM107" s="110">
        <v>7</v>
      </c>
      <c r="AN107" s="36" t="s">
        <v>613</v>
      </c>
      <c r="AO107" s="110">
        <v>2</v>
      </c>
      <c r="AP107" s="110">
        <v>1</v>
      </c>
      <c r="AQ107" s="111" t="s">
        <v>1266</v>
      </c>
      <c r="AR107" s="110" t="s">
        <v>1270</v>
      </c>
      <c r="AS107" s="110" t="s">
        <v>1272</v>
      </c>
      <c r="AT107" s="110">
        <v>5527578509</v>
      </c>
      <c r="AU107" s="109"/>
    </row>
    <row r="108" spans="3:47">
      <c r="C108" s="6" t="s">
        <v>543</v>
      </c>
      <c r="D108" s="6" t="s">
        <v>1275</v>
      </c>
      <c r="E108" s="6" t="s">
        <v>1276</v>
      </c>
      <c r="F108" s="6" t="str">
        <f t="shared" si="3"/>
        <v>NTmC Hector Rosas Galvan</v>
      </c>
      <c r="H108" s="8">
        <v>5576349448</v>
      </c>
      <c r="I108" s="6">
        <v>25946759</v>
      </c>
      <c r="M108" s="32">
        <f t="shared" si="1"/>
        <v>72</v>
      </c>
      <c r="O108" s="6">
        <v>56</v>
      </c>
      <c r="P108" s="110">
        <v>16</v>
      </c>
      <c r="Q108" s="110">
        <v>213</v>
      </c>
      <c r="R108" s="110">
        <v>3</v>
      </c>
      <c r="S108" s="110" t="s">
        <v>386</v>
      </c>
      <c r="T108" s="110">
        <v>2</v>
      </c>
      <c r="U108" s="110">
        <v>1</v>
      </c>
      <c r="V108" s="110">
        <v>1</v>
      </c>
      <c r="W108" s="110" t="s">
        <v>92</v>
      </c>
      <c r="X108" s="110">
        <v>1</v>
      </c>
      <c r="Y108" s="110">
        <v>2</v>
      </c>
      <c r="Z108" s="110">
        <v>1</v>
      </c>
      <c r="AA108" s="110" t="s">
        <v>551</v>
      </c>
      <c r="AB108" s="110">
        <v>6</v>
      </c>
      <c r="AC108" s="110">
        <v>1</v>
      </c>
      <c r="AD108" s="110">
        <v>1</v>
      </c>
      <c r="AE108" s="110">
        <v>20</v>
      </c>
      <c r="AF108" s="110">
        <v>1</v>
      </c>
      <c r="AG108" s="110">
        <v>9.9</v>
      </c>
      <c r="AH108" s="110">
        <v>2</v>
      </c>
      <c r="AI108" s="110">
        <v>4</v>
      </c>
      <c r="AJ108" s="110">
        <v>1</v>
      </c>
      <c r="AK108" s="110">
        <v>2</v>
      </c>
      <c r="AL108" s="110">
        <v>0</v>
      </c>
      <c r="AM108" s="110">
        <v>7</v>
      </c>
      <c r="AN108" s="112" t="s">
        <v>462</v>
      </c>
      <c r="AO108" s="110">
        <v>1</v>
      </c>
      <c r="AP108" s="110">
        <v>1</v>
      </c>
      <c r="AQ108" s="109"/>
      <c r="AR108" s="110" t="s">
        <v>1281</v>
      </c>
      <c r="AS108" s="110" t="s">
        <v>1283</v>
      </c>
      <c r="AT108" s="110">
        <v>5539754514</v>
      </c>
      <c r="AU108" s="110">
        <v>5525946759</v>
      </c>
    </row>
    <row r="109" spans="3:47">
      <c r="C109" s="6" t="s">
        <v>543</v>
      </c>
      <c r="D109" s="6" t="s">
        <v>1284</v>
      </c>
      <c r="E109" s="6" t="s">
        <v>1285</v>
      </c>
      <c r="F109" s="6" t="str">
        <f t="shared" si="3"/>
        <v>NTmC Solvia Viridiana</v>
      </c>
      <c r="H109" s="8">
        <v>5560164354</v>
      </c>
      <c r="M109" s="32">
        <f t="shared" si="1"/>
        <v>30</v>
      </c>
      <c r="O109" s="6">
        <v>23</v>
      </c>
      <c r="P109" s="110">
        <v>4</v>
      </c>
      <c r="Q109" s="110">
        <v>5</v>
      </c>
      <c r="R109" s="110">
        <v>1</v>
      </c>
      <c r="S109" s="110" t="s">
        <v>1286</v>
      </c>
      <c r="T109" s="110">
        <v>2</v>
      </c>
      <c r="U109" s="110">
        <v>2</v>
      </c>
      <c r="V109" s="110">
        <v>2</v>
      </c>
      <c r="W109" s="110" t="s">
        <v>154</v>
      </c>
      <c r="X109" s="110">
        <v>1</v>
      </c>
      <c r="Y109" s="110">
        <v>1</v>
      </c>
      <c r="Z109" s="110">
        <v>1</v>
      </c>
      <c r="AA109" s="110" t="s">
        <v>75</v>
      </c>
      <c r="AB109" s="109"/>
      <c r="AC109" s="109"/>
      <c r="AD109" s="110" t="s">
        <v>816</v>
      </c>
      <c r="AE109" s="110">
        <v>40</v>
      </c>
      <c r="AF109" s="110">
        <v>1</v>
      </c>
      <c r="AG109" s="109"/>
      <c r="AH109" s="110">
        <v>1</v>
      </c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</row>
    <row r="110" spans="3:47">
      <c r="C110" s="6" t="s">
        <v>543</v>
      </c>
      <c r="D110" s="6" t="s">
        <v>1294</v>
      </c>
      <c r="E110" s="6" t="s">
        <v>1295</v>
      </c>
      <c r="F110" s="6" t="str">
        <f t="shared" si="3"/>
        <v>NTmC Angelica Maria Lopez</v>
      </c>
      <c r="H110" s="8">
        <v>5518093519</v>
      </c>
      <c r="I110" s="6">
        <v>59889353</v>
      </c>
      <c r="M110" s="32">
        <f t="shared" si="1"/>
        <v>39</v>
      </c>
      <c r="O110" s="6">
        <v>30</v>
      </c>
      <c r="P110" s="109"/>
      <c r="Q110" s="109"/>
      <c r="R110" s="109"/>
      <c r="S110" s="109"/>
      <c r="T110" s="110">
        <v>2</v>
      </c>
      <c r="U110" s="110">
        <v>1</v>
      </c>
      <c r="V110" s="110">
        <v>2</v>
      </c>
      <c r="W110" s="110" t="s">
        <v>444</v>
      </c>
      <c r="X110" s="110">
        <v>2</v>
      </c>
      <c r="Y110" s="110">
        <v>2</v>
      </c>
      <c r="Z110" s="109"/>
      <c r="AA110" s="110" t="s">
        <v>72</v>
      </c>
      <c r="AB110" s="110" t="s">
        <v>1300</v>
      </c>
      <c r="AC110" s="110" t="s">
        <v>1300</v>
      </c>
      <c r="AD110" s="110">
        <v>2</v>
      </c>
      <c r="AE110" s="110">
        <v>30</v>
      </c>
      <c r="AF110" s="110">
        <v>1</v>
      </c>
      <c r="AG110" s="110">
        <v>7.7</v>
      </c>
      <c r="AH110" s="110">
        <v>2</v>
      </c>
      <c r="AI110" s="110">
        <v>2</v>
      </c>
      <c r="AJ110" s="110">
        <v>2</v>
      </c>
      <c r="AK110" s="110">
        <v>3</v>
      </c>
      <c r="AL110" s="110">
        <v>4</v>
      </c>
      <c r="AM110" s="110">
        <v>6</v>
      </c>
      <c r="AN110" s="112" t="s">
        <v>256</v>
      </c>
      <c r="AO110" s="110">
        <v>1</v>
      </c>
      <c r="AP110" s="110">
        <v>2</v>
      </c>
      <c r="AQ110" s="109"/>
      <c r="AR110" s="110" t="s">
        <v>1304</v>
      </c>
      <c r="AS110" s="110" t="s">
        <v>1305</v>
      </c>
      <c r="AT110" s="110">
        <v>5559889353</v>
      </c>
      <c r="AU110" s="110">
        <v>5518093519</v>
      </c>
    </row>
    <row r="111" spans="3:47">
      <c r="C111" s="6" t="s">
        <v>543</v>
      </c>
      <c r="D111" s="6" t="s">
        <v>1306</v>
      </c>
      <c r="E111" s="6" t="s">
        <v>1307</v>
      </c>
      <c r="F111" s="6" t="str">
        <f t="shared" si="3"/>
        <v>NTmC Elvira Cejudo</v>
      </c>
      <c r="H111" s="8">
        <v>5540664424</v>
      </c>
      <c r="I111" s="6">
        <v>5564171458</v>
      </c>
      <c r="M111" s="32">
        <f t="shared" si="1"/>
        <v>50</v>
      </c>
      <c r="O111" s="6">
        <v>39</v>
      </c>
      <c r="P111" s="110">
        <v>1</v>
      </c>
      <c r="Q111" s="110">
        <v>5</v>
      </c>
      <c r="R111" s="109"/>
      <c r="S111" s="110" t="s">
        <v>443</v>
      </c>
      <c r="T111" s="110">
        <v>2</v>
      </c>
      <c r="U111" s="110">
        <v>1</v>
      </c>
      <c r="V111" s="110">
        <v>1</v>
      </c>
      <c r="W111" s="110" t="s">
        <v>92</v>
      </c>
      <c r="X111" s="110">
        <v>2</v>
      </c>
      <c r="Y111" s="110">
        <v>2</v>
      </c>
      <c r="Z111" s="110">
        <v>1</v>
      </c>
      <c r="AA111" s="110">
        <v>1</v>
      </c>
      <c r="AB111" s="110" t="s">
        <v>188</v>
      </c>
      <c r="AC111" s="110">
        <v>1</v>
      </c>
      <c r="AD111" s="110">
        <v>4</v>
      </c>
      <c r="AE111" s="110">
        <v>20</v>
      </c>
      <c r="AF111" s="110">
        <v>1</v>
      </c>
      <c r="AG111" s="110">
        <v>8</v>
      </c>
      <c r="AH111" s="110">
        <v>2</v>
      </c>
      <c r="AI111" s="110">
        <v>4</v>
      </c>
      <c r="AJ111" s="110">
        <v>1</v>
      </c>
      <c r="AK111" s="110">
        <v>1</v>
      </c>
      <c r="AL111" s="110">
        <v>4</v>
      </c>
      <c r="AM111" s="109"/>
      <c r="AN111" s="36">
        <v>1.2</v>
      </c>
      <c r="AO111" s="110">
        <v>1</v>
      </c>
      <c r="AP111" s="110">
        <v>1</v>
      </c>
      <c r="AQ111" s="109"/>
      <c r="AR111" s="110" t="s">
        <v>1314</v>
      </c>
      <c r="AS111" s="110" t="s">
        <v>1315</v>
      </c>
      <c r="AT111" s="110">
        <v>5564171458</v>
      </c>
      <c r="AU111" s="110">
        <v>58430171</v>
      </c>
    </row>
    <row r="112" spans="3:47">
      <c r="C112" s="6" t="s">
        <v>543</v>
      </c>
      <c r="D112" s="6" t="s">
        <v>1316</v>
      </c>
      <c r="E112" s="6" t="s">
        <v>1317</v>
      </c>
      <c r="F112" s="6" t="str">
        <f t="shared" si="3"/>
        <v>NTmC Elizabeth Rivera</v>
      </c>
      <c r="H112" s="8">
        <v>5511426291</v>
      </c>
      <c r="M112" s="32">
        <f t="shared" si="1"/>
        <v>67</v>
      </c>
      <c r="O112" s="6">
        <v>52</v>
      </c>
      <c r="P112" s="110">
        <v>5</v>
      </c>
      <c r="Q112" s="110">
        <v>4</v>
      </c>
      <c r="R112" s="110">
        <v>215</v>
      </c>
      <c r="S112" s="110" t="s">
        <v>1320</v>
      </c>
      <c r="T112" s="110">
        <v>2</v>
      </c>
      <c r="U112" s="110">
        <v>3</v>
      </c>
      <c r="V112" s="110">
        <v>2</v>
      </c>
      <c r="W112" s="110" t="s">
        <v>1288</v>
      </c>
      <c r="X112" s="110">
        <v>2</v>
      </c>
      <c r="Y112" s="110">
        <v>2</v>
      </c>
      <c r="Z112" s="110">
        <v>1</v>
      </c>
      <c r="AA112" s="110">
        <v>99</v>
      </c>
      <c r="AB112" s="110">
        <v>9</v>
      </c>
      <c r="AC112" s="110">
        <v>1</v>
      </c>
      <c r="AD112" s="110">
        <v>1</v>
      </c>
      <c r="AE112" s="109"/>
      <c r="AF112" s="110">
        <v>1</v>
      </c>
      <c r="AG112" s="110">
        <v>8</v>
      </c>
      <c r="AH112" s="110">
        <v>2</v>
      </c>
      <c r="AI112" s="110">
        <v>4</v>
      </c>
      <c r="AJ112" s="110">
        <v>2</v>
      </c>
      <c r="AK112" s="110">
        <v>2</v>
      </c>
      <c r="AL112" s="110">
        <v>0</v>
      </c>
      <c r="AM112" s="110">
        <v>5</v>
      </c>
      <c r="AN112" s="110">
        <v>1</v>
      </c>
      <c r="AO112" s="110">
        <v>1</v>
      </c>
      <c r="AP112" s="109"/>
      <c r="AQ112" s="109"/>
      <c r="AR112" s="110" t="s">
        <v>1321</v>
      </c>
      <c r="AS112" s="110" t="s">
        <v>1317</v>
      </c>
      <c r="AT112" s="110">
        <v>5511426291</v>
      </c>
      <c r="AU112" s="109"/>
    </row>
    <row r="113" spans="1:51">
      <c r="C113" s="6" t="s">
        <v>543</v>
      </c>
      <c r="D113" s="6" t="s">
        <v>1323</v>
      </c>
      <c r="E113" s="6" t="s">
        <v>1324</v>
      </c>
      <c r="F113" s="6" t="str">
        <f t="shared" si="3"/>
        <v>NTmC Maria Belen Meza Ro</v>
      </c>
      <c r="H113" s="8">
        <v>5575605588</v>
      </c>
      <c r="I113" s="6">
        <v>16436216</v>
      </c>
      <c r="M113" s="32">
        <f t="shared" si="1"/>
        <v>54</v>
      </c>
      <c r="O113" s="6">
        <v>42</v>
      </c>
      <c r="P113" s="110">
        <v>1</v>
      </c>
      <c r="Q113" s="110">
        <v>1</v>
      </c>
      <c r="R113" s="110">
        <v>1</v>
      </c>
      <c r="S113" s="109"/>
      <c r="T113" s="110">
        <v>2</v>
      </c>
      <c r="U113" s="110">
        <v>2</v>
      </c>
      <c r="V113" s="110">
        <v>1</v>
      </c>
      <c r="W113" s="110" t="s">
        <v>533</v>
      </c>
      <c r="X113" s="110">
        <v>2</v>
      </c>
      <c r="Y113" s="110">
        <v>2</v>
      </c>
      <c r="Z113" s="110">
        <v>1</v>
      </c>
      <c r="AA113" s="110" t="s">
        <v>1325</v>
      </c>
      <c r="AB113" s="110" t="s">
        <v>72</v>
      </c>
      <c r="AC113" s="110">
        <v>1</v>
      </c>
      <c r="AD113" s="110">
        <v>1</v>
      </c>
      <c r="AE113" s="110">
        <v>10</v>
      </c>
      <c r="AF113" s="110">
        <v>1</v>
      </c>
      <c r="AG113" s="110">
        <v>8</v>
      </c>
      <c r="AH113" s="110">
        <v>1</v>
      </c>
      <c r="AI113" s="110">
        <v>1</v>
      </c>
      <c r="AJ113" s="110">
        <v>5</v>
      </c>
      <c r="AK113" s="110">
        <v>2</v>
      </c>
      <c r="AL113" s="110">
        <v>1</v>
      </c>
      <c r="AM113" s="110">
        <v>5</v>
      </c>
      <c r="AN113" s="36" t="s">
        <v>613</v>
      </c>
      <c r="AO113" s="110">
        <v>2</v>
      </c>
      <c r="AP113" s="110">
        <v>1</v>
      </c>
      <c r="AQ113" s="111" t="s">
        <v>1327</v>
      </c>
      <c r="AR113" s="110" t="s">
        <v>1328</v>
      </c>
      <c r="AS113" s="110" t="s">
        <v>1329</v>
      </c>
      <c r="AT113" s="110">
        <v>5575605588</v>
      </c>
      <c r="AU113" s="110">
        <v>5516436216</v>
      </c>
    </row>
    <row r="114" spans="1:51">
      <c r="C114" s="6" t="s">
        <v>543</v>
      </c>
      <c r="D114" s="6" t="s">
        <v>1331</v>
      </c>
      <c r="E114" s="6" t="s">
        <v>1332</v>
      </c>
      <c r="F114" s="6" t="str">
        <f t="shared" si="3"/>
        <v xml:space="preserve">NTmC Bety Nava Padilla </v>
      </c>
      <c r="H114" s="8">
        <v>5543754736</v>
      </c>
      <c r="I114" s="6">
        <v>25945177</v>
      </c>
      <c r="M114" s="32">
        <f t="shared" si="1"/>
        <v>53</v>
      </c>
      <c r="O114" s="6">
        <v>41</v>
      </c>
      <c r="P114" s="110">
        <v>215</v>
      </c>
      <c r="Q114" s="110">
        <v>101</v>
      </c>
      <c r="R114" s="110">
        <v>31</v>
      </c>
      <c r="S114" s="110" t="s">
        <v>1333</v>
      </c>
      <c r="T114" s="110">
        <v>2</v>
      </c>
      <c r="U114" s="110">
        <v>1</v>
      </c>
      <c r="V114" s="110">
        <v>2</v>
      </c>
      <c r="W114" s="110" t="s">
        <v>597</v>
      </c>
      <c r="X114" s="110">
        <v>1</v>
      </c>
      <c r="Y114" s="110">
        <v>1</v>
      </c>
      <c r="Z114" s="110">
        <v>1</v>
      </c>
      <c r="AA114" s="110" t="s">
        <v>72</v>
      </c>
      <c r="AB114" s="110" t="s">
        <v>1334</v>
      </c>
      <c r="AC114" s="110">
        <v>0</v>
      </c>
      <c r="AD114" s="110">
        <v>1</v>
      </c>
      <c r="AE114" s="109"/>
      <c r="AF114" s="110">
        <v>1</v>
      </c>
      <c r="AG114" s="110">
        <v>9.8000000000000007</v>
      </c>
      <c r="AH114" s="110">
        <v>2</v>
      </c>
      <c r="AI114" s="110">
        <v>4</v>
      </c>
      <c r="AJ114" s="110">
        <v>0</v>
      </c>
      <c r="AK114" s="110">
        <v>1</v>
      </c>
      <c r="AL114" s="110">
        <v>0</v>
      </c>
      <c r="AM114" s="110">
        <v>5</v>
      </c>
      <c r="AN114" s="110">
        <v>1</v>
      </c>
      <c r="AO114" s="110">
        <v>2</v>
      </c>
      <c r="AP114" s="110">
        <v>1</v>
      </c>
      <c r="AQ114" s="109"/>
      <c r="AR114" s="110" t="s">
        <v>1337</v>
      </c>
      <c r="AS114" s="110" t="s">
        <v>1338</v>
      </c>
      <c r="AT114" s="110">
        <v>5543754736</v>
      </c>
      <c r="AU114" s="110">
        <v>5525945177</v>
      </c>
    </row>
    <row r="115" spans="1:51" hidden="1">
      <c r="C115" s="6" t="s">
        <v>543</v>
      </c>
      <c r="D115" s="6" t="s">
        <v>1339</v>
      </c>
      <c r="E115" s="6" t="s">
        <v>1340</v>
      </c>
      <c r="F115" s="6" t="str">
        <f t="shared" si="3"/>
        <v>NTmC Veronica Garcias</v>
      </c>
      <c r="H115" s="13"/>
      <c r="I115" s="6">
        <v>5524041852</v>
      </c>
      <c r="M115" s="32">
        <f t="shared" si="1"/>
        <v>50</v>
      </c>
      <c r="O115" s="6">
        <v>39</v>
      </c>
      <c r="P115" s="109"/>
      <c r="Q115" s="109"/>
      <c r="R115" s="109"/>
      <c r="S115" s="109"/>
      <c r="T115" s="110">
        <v>1</v>
      </c>
      <c r="U115" s="110">
        <v>2</v>
      </c>
      <c r="V115" s="110">
        <v>1</v>
      </c>
      <c r="W115" s="110" t="s">
        <v>462</v>
      </c>
      <c r="X115" s="110">
        <v>2</v>
      </c>
      <c r="Y115" s="110">
        <v>2</v>
      </c>
      <c r="Z115" s="110">
        <v>2</v>
      </c>
      <c r="AA115" s="110" t="s">
        <v>333</v>
      </c>
      <c r="AB115" s="110" t="s">
        <v>72</v>
      </c>
      <c r="AC115" s="110" t="s">
        <v>1348</v>
      </c>
      <c r="AD115" s="110">
        <v>1</v>
      </c>
      <c r="AE115" s="110">
        <v>0</v>
      </c>
      <c r="AF115" s="110">
        <v>1</v>
      </c>
      <c r="AG115" s="110">
        <v>7</v>
      </c>
      <c r="AH115" s="110">
        <v>2</v>
      </c>
      <c r="AI115" s="110">
        <v>2</v>
      </c>
      <c r="AJ115" s="110">
        <v>0</v>
      </c>
      <c r="AK115" s="110">
        <v>1</v>
      </c>
      <c r="AL115" s="110">
        <v>3</v>
      </c>
      <c r="AM115" s="110" t="s">
        <v>72</v>
      </c>
      <c r="AN115" s="110">
        <v>1</v>
      </c>
      <c r="AO115" s="110">
        <v>2</v>
      </c>
      <c r="AP115" s="109"/>
      <c r="AQ115" s="111" t="s">
        <v>1349</v>
      </c>
      <c r="AR115" s="110" t="s">
        <v>1351</v>
      </c>
      <c r="AS115" s="110" t="s">
        <v>1352</v>
      </c>
      <c r="AT115" s="109"/>
      <c r="AU115" s="109"/>
    </row>
    <row r="116" spans="1:51">
      <c r="C116" s="6" t="s">
        <v>543</v>
      </c>
      <c r="D116" s="6" t="s">
        <v>1353</v>
      </c>
      <c r="E116" s="6" t="s">
        <v>1354</v>
      </c>
      <c r="F116" s="6" t="str">
        <f t="shared" si="3"/>
        <v>NTmC Irene Dolores Sanchez Cruz</v>
      </c>
      <c r="H116" s="8">
        <v>5566543959</v>
      </c>
      <c r="M116" s="32">
        <f t="shared" si="1"/>
        <v>48</v>
      </c>
      <c r="O116" s="6">
        <v>37</v>
      </c>
      <c r="P116" s="110">
        <v>215</v>
      </c>
      <c r="Q116" s="110">
        <v>215</v>
      </c>
      <c r="R116" s="109"/>
      <c r="S116" s="110" t="s">
        <v>1355</v>
      </c>
      <c r="T116" s="110">
        <v>2</v>
      </c>
      <c r="U116" s="110">
        <v>2</v>
      </c>
      <c r="V116" s="110">
        <v>1</v>
      </c>
      <c r="W116" s="110" t="s">
        <v>597</v>
      </c>
      <c r="X116" s="110">
        <v>2</v>
      </c>
      <c r="Y116" s="110">
        <v>2</v>
      </c>
      <c r="Z116" s="110">
        <v>5</v>
      </c>
      <c r="AA116" s="110" t="s">
        <v>72</v>
      </c>
      <c r="AB116" s="110">
        <v>6</v>
      </c>
      <c r="AC116" s="110">
        <v>0</v>
      </c>
      <c r="AD116" s="110" t="s">
        <v>72</v>
      </c>
      <c r="AE116" s="110">
        <v>20</v>
      </c>
      <c r="AF116" s="110">
        <v>1</v>
      </c>
      <c r="AG116" s="110">
        <v>8</v>
      </c>
      <c r="AH116" s="110">
        <v>2</v>
      </c>
      <c r="AI116" s="110">
        <v>2</v>
      </c>
      <c r="AJ116" s="110">
        <v>0</v>
      </c>
      <c r="AK116" s="110">
        <v>1</v>
      </c>
      <c r="AL116" s="110">
        <v>1</v>
      </c>
      <c r="AM116" s="110">
        <v>99</v>
      </c>
      <c r="AN116" s="110">
        <v>1</v>
      </c>
      <c r="AO116" s="110">
        <v>2</v>
      </c>
      <c r="AP116" s="110">
        <v>1</v>
      </c>
      <c r="AQ116" s="109"/>
      <c r="AR116" s="110" t="s">
        <v>1358</v>
      </c>
      <c r="AS116" s="110" t="s">
        <v>1359</v>
      </c>
      <c r="AT116" s="110">
        <v>5666543959</v>
      </c>
      <c r="AU116" s="109"/>
    </row>
    <row r="117" spans="1:51" ht="15">
      <c r="C117" s="6" t="s">
        <v>543</v>
      </c>
      <c r="D117" s="6" t="s">
        <v>1361</v>
      </c>
      <c r="E117" s="6" t="s">
        <v>1362</v>
      </c>
      <c r="F117" s="6" t="str">
        <f t="shared" si="3"/>
        <v>NTmC Patty Elizabeth Carrada</v>
      </c>
      <c r="H117" s="8">
        <v>5547216913</v>
      </c>
      <c r="M117" s="32">
        <f t="shared" si="1"/>
        <v>56</v>
      </c>
      <c r="O117" s="6">
        <v>43</v>
      </c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</row>
    <row r="118" spans="1:51" ht="15">
      <c r="C118" s="6" t="s">
        <v>543</v>
      </c>
      <c r="D118" s="6" t="s">
        <v>1363</v>
      </c>
      <c r="E118" s="6" t="s">
        <v>1364</v>
      </c>
      <c r="F118" s="6" t="str">
        <f t="shared" si="3"/>
        <v>NTmC Meria Beatriz Martinez Mendez</v>
      </c>
      <c r="H118" s="8">
        <v>5511100833</v>
      </c>
      <c r="I118" s="6">
        <v>5560635094</v>
      </c>
      <c r="M118" s="32">
        <f t="shared" si="1"/>
        <v>59</v>
      </c>
      <c r="O118" s="6">
        <v>46</v>
      </c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</row>
    <row r="119" spans="1:51" ht="12.75" hidden="1">
      <c r="A119" s="118"/>
      <c r="B119" s="118"/>
      <c r="C119" s="119" t="s">
        <v>52</v>
      </c>
      <c r="D119" s="120" t="s">
        <v>1367</v>
      </c>
      <c r="E119" s="118"/>
      <c r="F119" s="6" t="str">
        <f t="shared" ref="F119:F157" si="4">CONCATENATE("NTmD ", E119)</f>
        <v xml:space="preserve">NTmD </v>
      </c>
      <c r="G119" s="118"/>
      <c r="H119" s="119" t="s">
        <v>126</v>
      </c>
      <c r="I119" s="118"/>
      <c r="J119" s="118"/>
      <c r="K119" s="118"/>
      <c r="L119" s="118"/>
      <c r="M119" s="32">
        <f t="shared" si="1"/>
        <v>43</v>
      </c>
      <c r="N119" s="118"/>
      <c r="O119" s="6">
        <v>33</v>
      </c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8"/>
      <c r="AT119" s="118"/>
      <c r="AU119" s="118"/>
      <c r="AV119" s="118"/>
      <c r="AW119" s="118"/>
      <c r="AX119" s="118"/>
      <c r="AY119" s="118"/>
    </row>
    <row r="120" spans="1:51" ht="12.75" hidden="1">
      <c r="A120" s="118"/>
      <c r="B120" s="118"/>
      <c r="C120" s="119" t="s">
        <v>52</v>
      </c>
      <c r="D120" s="120" t="s">
        <v>1371</v>
      </c>
      <c r="E120" s="118"/>
      <c r="F120" s="6" t="str">
        <f t="shared" si="4"/>
        <v xml:space="preserve">NTmD </v>
      </c>
      <c r="G120" s="118"/>
      <c r="H120" s="119" t="s">
        <v>126</v>
      </c>
      <c r="I120" s="118"/>
      <c r="J120" s="118"/>
      <c r="K120" s="118"/>
      <c r="L120" s="118"/>
      <c r="M120" s="32">
        <f t="shared" si="1"/>
        <v>75</v>
      </c>
      <c r="N120" s="118"/>
      <c r="O120" s="6">
        <v>58</v>
      </c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8"/>
      <c r="AT120" s="118"/>
      <c r="AU120" s="118"/>
      <c r="AV120" s="118"/>
      <c r="AW120" s="118"/>
      <c r="AX120" s="118"/>
      <c r="AY120" s="118"/>
    </row>
    <row r="121" spans="1:51" ht="12.75" hidden="1">
      <c r="A121" s="118"/>
      <c r="B121" s="118"/>
      <c r="C121" s="119" t="s">
        <v>52</v>
      </c>
      <c r="D121" s="120" t="s">
        <v>1375</v>
      </c>
      <c r="E121" s="118"/>
      <c r="F121" s="6" t="str">
        <f t="shared" si="4"/>
        <v xml:space="preserve">NTmD </v>
      </c>
      <c r="G121" s="118"/>
      <c r="H121" s="119" t="s">
        <v>126</v>
      </c>
      <c r="I121" s="118"/>
      <c r="J121" s="118"/>
      <c r="K121" s="118"/>
      <c r="L121" s="118"/>
      <c r="M121" s="32">
        <f t="shared" si="1"/>
        <v>64</v>
      </c>
      <c r="N121" s="118"/>
      <c r="O121" s="6">
        <v>50</v>
      </c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</row>
    <row r="122" spans="1:51" ht="12.75" hidden="1">
      <c r="A122" s="118"/>
      <c r="B122" s="118"/>
      <c r="C122" s="119" t="s">
        <v>52</v>
      </c>
      <c r="D122" s="120" t="s">
        <v>1379</v>
      </c>
      <c r="E122" s="118"/>
      <c r="F122" s="6" t="str">
        <f t="shared" si="4"/>
        <v xml:space="preserve">NTmD </v>
      </c>
      <c r="G122" s="118"/>
      <c r="H122" s="119" t="s">
        <v>126</v>
      </c>
      <c r="I122" s="118"/>
      <c r="J122" s="118"/>
      <c r="K122" s="118"/>
      <c r="L122" s="118"/>
      <c r="M122" s="32">
        <f t="shared" si="1"/>
        <v>38</v>
      </c>
      <c r="N122" s="118"/>
      <c r="O122" s="6">
        <v>29</v>
      </c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</row>
    <row r="123" spans="1:51" ht="12.75" hidden="1">
      <c r="A123" s="118"/>
      <c r="B123" s="118"/>
      <c r="C123" s="119" t="s">
        <v>52</v>
      </c>
      <c r="D123" s="120" t="s">
        <v>1381</v>
      </c>
      <c r="E123" s="118"/>
      <c r="F123" s="6" t="str">
        <f t="shared" si="4"/>
        <v xml:space="preserve">NTmD </v>
      </c>
      <c r="G123" s="118"/>
      <c r="H123" s="119" t="s">
        <v>126</v>
      </c>
      <c r="I123" s="118"/>
      <c r="J123" s="118"/>
      <c r="K123" s="118"/>
      <c r="L123" s="118"/>
      <c r="M123" s="32">
        <f t="shared" si="1"/>
        <v>67</v>
      </c>
      <c r="N123" s="118"/>
      <c r="O123" s="6">
        <v>52</v>
      </c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H123" s="118"/>
      <c r="AI123" s="118"/>
      <c r="AJ123" s="118"/>
      <c r="AK123" s="118"/>
      <c r="AL123" s="118"/>
      <c r="AM123" s="118"/>
      <c r="AN123" s="118"/>
      <c r="AO123" s="118"/>
      <c r="AP123" s="118"/>
      <c r="AQ123" s="118"/>
      <c r="AR123" s="118"/>
      <c r="AS123" s="118"/>
      <c r="AT123" s="118"/>
      <c r="AU123" s="118"/>
      <c r="AV123" s="118"/>
      <c r="AW123" s="118"/>
      <c r="AX123" s="118"/>
      <c r="AY123" s="118"/>
    </row>
    <row r="124" spans="1:51" ht="12.75" hidden="1">
      <c r="A124" s="118"/>
      <c r="B124" s="118"/>
      <c r="C124" s="119" t="s">
        <v>52</v>
      </c>
      <c r="D124" s="119" t="s">
        <v>1384</v>
      </c>
      <c r="E124" s="118"/>
      <c r="F124" s="6" t="str">
        <f t="shared" si="4"/>
        <v xml:space="preserve">NTmD </v>
      </c>
      <c r="G124" s="118"/>
      <c r="H124" s="119" t="s">
        <v>126</v>
      </c>
      <c r="I124" s="118"/>
      <c r="J124" s="118"/>
      <c r="K124" s="118"/>
      <c r="L124" s="118"/>
      <c r="M124" s="32">
        <f t="shared" si="1"/>
        <v>43</v>
      </c>
      <c r="N124" s="118"/>
      <c r="O124" s="6">
        <v>33</v>
      </c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H124" s="118"/>
      <c r="AI124" s="118"/>
      <c r="AJ124" s="118"/>
      <c r="AK124" s="118"/>
      <c r="AL124" s="118"/>
      <c r="AM124" s="118"/>
      <c r="AN124" s="118"/>
      <c r="AO124" s="118"/>
      <c r="AP124" s="118"/>
      <c r="AQ124" s="118"/>
      <c r="AR124" s="118"/>
      <c r="AS124" s="118"/>
      <c r="AT124" s="118"/>
      <c r="AU124" s="118"/>
      <c r="AV124" s="118"/>
      <c r="AW124" s="118"/>
      <c r="AX124" s="118"/>
      <c r="AY124" s="118"/>
    </row>
    <row r="125" spans="1:51" ht="12.75" hidden="1">
      <c r="A125" s="118"/>
      <c r="B125" s="118"/>
      <c r="C125" s="119" t="s">
        <v>52</v>
      </c>
      <c r="D125" s="119" t="s">
        <v>1390</v>
      </c>
      <c r="E125" s="118"/>
      <c r="F125" s="6" t="str">
        <f t="shared" si="4"/>
        <v xml:space="preserve">NTmD </v>
      </c>
      <c r="G125" s="118"/>
      <c r="H125" s="119" t="s">
        <v>126</v>
      </c>
      <c r="I125" s="118"/>
      <c r="J125" s="118"/>
      <c r="K125" s="118"/>
      <c r="L125" s="118"/>
      <c r="M125" s="32">
        <f t="shared" si="1"/>
        <v>54</v>
      </c>
      <c r="N125" s="118"/>
      <c r="O125" s="6">
        <v>42</v>
      </c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18"/>
      <c r="AR125" s="118"/>
      <c r="AS125" s="118"/>
      <c r="AT125" s="118"/>
      <c r="AU125" s="118"/>
      <c r="AV125" s="118"/>
      <c r="AW125" s="118"/>
      <c r="AX125" s="118"/>
      <c r="AY125" s="118"/>
    </row>
    <row r="126" spans="1:51" ht="12.75" hidden="1">
      <c r="A126" s="118"/>
      <c r="B126" s="118"/>
      <c r="C126" s="119" t="s">
        <v>52</v>
      </c>
      <c r="D126" s="120" t="s">
        <v>1401</v>
      </c>
      <c r="E126" s="118"/>
      <c r="F126" s="6" t="str">
        <f t="shared" si="4"/>
        <v xml:space="preserve">NTmD </v>
      </c>
      <c r="G126" s="118"/>
      <c r="H126" s="119" t="s">
        <v>126</v>
      </c>
      <c r="I126" s="118"/>
      <c r="J126" s="118"/>
      <c r="K126" s="118"/>
      <c r="L126" s="118"/>
      <c r="M126" s="32">
        <f t="shared" si="1"/>
        <v>52</v>
      </c>
      <c r="N126" s="118"/>
      <c r="O126" s="6">
        <v>40</v>
      </c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8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</row>
    <row r="127" spans="1:51" ht="12.75" hidden="1">
      <c r="A127" s="118"/>
      <c r="B127" s="118"/>
      <c r="C127" s="119" t="s">
        <v>52</v>
      </c>
      <c r="D127" s="120" t="s">
        <v>1408</v>
      </c>
      <c r="E127" s="118"/>
      <c r="F127" s="6" t="str">
        <f t="shared" si="4"/>
        <v xml:space="preserve">NTmD </v>
      </c>
      <c r="G127" s="118"/>
      <c r="H127" s="119" t="s">
        <v>126</v>
      </c>
      <c r="I127" s="118"/>
      <c r="J127" s="118"/>
      <c r="K127" s="118"/>
      <c r="L127" s="118"/>
      <c r="M127" s="32">
        <f t="shared" si="1"/>
        <v>45</v>
      </c>
      <c r="N127" s="118"/>
      <c r="O127" s="6">
        <v>35</v>
      </c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H127" s="118"/>
      <c r="AI127" s="118"/>
      <c r="AJ127" s="118"/>
      <c r="AK127" s="118"/>
      <c r="AL127" s="118"/>
      <c r="AM127" s="118"/>
      <c r="AN127" s="118"/>
      <c r="AO127" s="118"/>
      <c r="AP127" s="118"/>
      <c r="AQ127" s="118"/>
      <c r="AR127" s="118"/>
      <c r="AS127" s="118"/>
      <c r="AT127" s="118"/>
      <c r="AU127" s="118"/>
      <c r="AV127" s="118"/>
      <c r="AW127" s="118"/>
      <c r="AX127" s="118"/>
      <c r="AY127" s="118"/>
    </row>
    <row r="128" spans="1:51" ht="12.75">
      <c r="A128" s="118"/>
      <c r="B128" s="118"/>
      <c r="C128" s="119" t="s">
        <v>52</v>
      </c>
      <c r="D128" s="120" t="s">
        <v>1412</v>
      </c>
      <c r="E128" s="119" t="s">
        <v>1413</v>
      </c>
      <c r="F128" s="6" t="str">
        <f t="shared" si="4"/>
        <v>NTmD Oscar Gonzalez Arenas</v>
      </c>
      <c r="G128" s="118"/>
      <c r="H128" s="119">
        <v>25945622</v>
      </c>
      <c r="I128" s="118"/>
      <c r="J128" s="118"/>
      <c r="K128" s="118"/>
      <c r="L128" s="118"/>
      <c r="M128" s="32">
        <f t="shared" si="1"/>
        <v>53</v>
      </c>
      <c r="N128" s="118"/>
      <c r="O128" s="6">
        <v>41</v>
      </c>
      <c r="P128" s="119">
        <v>51</v>
      </c>
      <c r="Q128" s="119">
        <v>44</v>
      </c>
      <c r="R128" s="119">
        <v>45</v>
      </c>
      <c r="S128" s="119" t="s">
        <v>1415</v>
      </c>
      <c r="T128" s="119">
        <v>1</v>
      </c>
      <c r="U128" s="119">
        <v>1</v>
      </c>
      <c r="V128" s="119">
        <v>1</v>
      </c>
      <c r="W128" s="119" t="s">
        <v>163</v>
      </c>
      <c r="X128" s="119">
        <v>2</v>
      </c>
      <c r="Y128" s="119">
        <v>2</v>
      </c>
      <c r="Z128" s="119">
        <v>2</v>
      </c>
      <c r="AA128" s="119" t="s">
        <v>95</v>
      </c>
      <c r="AB128" s="119" t="s">
        <v>136</v>
      </c>
      <c r="AC128" s="119">
        <v>2</v>
      </c>
      <c r="AD128" s="119">
        <v>1</v>
      </c>
      <c r="AE128" s="119">
        <v>10</v>
      </c>
      <c r="AF128" s="119">
        <v>1</v>
      </c>
      <c r="AG128" s="119">
        <v>8</v>
      </c>
      <c r="AH128" s="119">
        <v>2</v>
      </c>
      <c r="AI128" s="119">
        <v>1</v>
      </c>
      <c r="AJ128" s="119">
        <v>2</v>
      </c>
      <c r="AK128" s="119">
        <v>1</v>
      </c>
      <c r="AL128" s="119">
        <v>5</v>
      </c>
      <c r="AM128" s="119">
        <v>5</v>
      </c>
      <c r="AN128" s="118"/>
      <c r="AO128" s="119">
        <v>2</v>
      </c>
      <c r="AP128" s="119">
        <v>1</v>
      </c>
      <c r="AQ128" s="119" t="s">
        <v>1419</v>
      </c>
      <c r="AR128" s="119" t="s">
        <v>1420</v>
      </c>
      <c r="AS128" s="118"/>
      <c r="AT128" s="118"/>
      <c r="AU128" s="118"/>
      <c r="AV128" s="118"/>
      <c r="AW128" s="118"/>
      <c r="AX128" s="118"/>
      <c r="AY128" s="118"/>
    </row>
    <row r="129" spans="1:51" ht="12.75">
      <c r="A129" s="118"/>
      <c r="B129" s="118"/>
      <c r="C129" s="119" t="s">
        <v>52</v>
      </c>
      <c r="D129" s="119" t="s">
        <v>1421</v>
      </c>
      <c r="E129" s="119" t="s">
        <v>1422</v>
      </c>
      <c r="F129" s="6" t="str">
        <f t="shared" si="4"/>
        <v>NTmD Roberto Ramirez</v>
      </c>
      <c r="G129" s="118"/>
      <c r="H129" s="119">
        <v>59885213</v>
      </c>
      <c r="I129" s="119">
        <v>5584248491</v>
      </c>
      <c r="J129" s="118"/>
      <c r="K129" s="118"/>
      <c r="L129" s="118"/>
      <c r="M129" s="32">
        <f t="shared" si="1"/>
        <v>66</v>
      </c>
      <c r="N129" s="118"/>
      <c r="O129" s="6">
        <v>51</v>
      </c>
      <c r="P129" s="119">
        <v>101</v>
      </c>
      <c r="Q129" s="119">
        <v>215</v>
      </c>
      <c r="R129" s="119">
        <v>613</v>
      </c>
      <c r="S129" s="119" t="s">
        <v>1415</v>
      </c>
      <c r="T129" s="119">
        <v>1</v>
      </c>
      <c r="U129" s="119">
        <v>1</v>
      </c>
      <c r="V129" s="119">
        <v>1</v>
      </c>
      <c r="W129" s="119" t="s">
        <v>154</v>
      </c>
      <c r="X129" s="119">
        <v>1</v>
      </c>
      <c r="Y129" s="119">
        <v>1</v>
      </c>
      <c r="Z129" s="119">
        <v>1</v>
      </c>
      <c r="AA129" s="119" t="s">
        <v>200</v>
      </c>
      <c r="AB129" s="119">
        <v>6</v>
      </c>
      <c r="AC129" s="119">
        <v>1</v>
      </c>
      <c r="AD129" s="119">
        <v>1</v>
      </c>
      <c r="AE129" s="119">
        <v>30</v>
      </c>
      <c r="AF129" s="119">
        <v>1</v>
      </c>
      <c r="AG129" s="119">
        <v>8.8000000000000007</v>
      </c>
      <c r="AH129" s="119">
        <v>2</v>
      </c>
      <c r="AI129" s="119">
        <v>4</v>
      </c>
      <c r="AJ129" s="119">
        <v>0</v>
      </c>
      <c r="AK129" s="119">
        <v>4</v>
      </c>
      <c r="AL129" s="119">
        <v>5</v>
      </c>
      <c r="AM129" s="119">
        <v>6</v>
      </c>
      <c r="AN129" s="119">
        <v>1</v>
      </c>
      <c r="AO129" s="119">
        <v>2</v>
      </c>
      <c r="AP129" s="119">
        <v>1</v>
      </c>
      <c r="AQ129" s="118"/>
      <c r="AR129" s="119" t="s">
        <v>1426</v>
      </c>
      <c r="AS129" s="118"/>
      <c r="AT129" s="118"/>
      <c r="AU129" s="118"/>
      <c r="AV129" s="118"/>
      <c r="AW129" s="118"/>
      <c r="AX129" s="118"/>
      <c r="AY129" s="118"/>
    </row>
    <row r="130" spans="1:51" ht="12.75">
      <c r="A130" s="118"/>
      <c r="B130" s="118"/>
      <c r="C130" s="119" t="s">
        <v>52</v>
      </c>
      <c r="D130" s="119" t="s">
        <v>1427</v>
      </c>
      <c r="E130" s="119" t="s">
        <v>1428</v>
      </c>
      <c r="F130" s="6" t="str">
        <f t="shared" si="4"/>
        <v>NTmD Natividad Ibañez Galindo</v>
      </c>
      <c r="G130" s="118"/>
      <c r="H130" s="119">
        <v>59885473</v>
      </c>
      <c r="I130" s="119">
        <v>5526606047</v>
      </c>
      <c r="J130" s="118"/>
      <c r="K130" s="118"/>
      <c r="L130" s="118"/>
      <c r="M130" s="32">
        <f t="shared" si="1"/>
        <v>76</v>
      </c>
      <c r="N130" s="118"/>
      <c r="O130" s="6">
        <v>59</v>
      </c>
      <c r="P130" s="119">
        <v>615</v>
      </c>
      <c r="Q130" s="119">
        <v>15</v>
      </c>
      <c r="R130" s="119">
        <v>66</v>
      </c>
      <c r="S130" s="119" t="s">
        <v>1429</v>
      </c>
      <c r="T130" s="119">
        <v>2</v>
      </c>
      <c r="U130" s="119"/>
      <c r="V130" s="119">
        <v>1</v>
      </c>
      <c r="W130" s="119" t="s">
        <v>92</v>
      </c>
      <c r="X130" s="119">
        <v>2</v>
      </c>
      <c r="Y130" s="119">
        <v>2</v>
      </c>
      <c r="Z130" s="119">
        <v>1</v>
      </c>
      <c r="AA130" s="119" t="s">
        <v>164</v>
      </c>
      <c r="AB130" s="119" t="s">
        <v>1334</v>
      </c>
      <c r="AC130" s="119">
        <v>1</v>
      </c>
      <c r="AD130" s="119">
        <v>1</v>
      </c>
      <c r="AE130" s="119">
        <v>20</v>
      </c>
      <c r="AF130" s="119">
        <v>1</v>
      </c>
      <c r="AG130" s="119">
        <v>9.1999999999999993</v>
      </c>
      <c r="AH130" s="119">
        <v>2</v>
      </c>
      <c r="AI130" s="119">
        <v>4</v>
      </c>
      <c r="AJ130" s="119">
        <v>2</v>
      </c>
      <c r="AK130" s="119">
        <v>2</v>
      </c>
      <c r="AL130" s="119">
        <v>1</v>
      </c>
      <c r="AM130" s="119">
        <v>9</v>
      </c>
      <c r="AN130" s="119">
        <v>1</v>
      </c>
      <c r="AO130" s="119">
        <v>1</v>
      </c>
      <c r="AP130" s="119">
        <v>1</v>
      </c>
      <c r="AQ130" s="119" t="s">
        <v>1432</v>
      </c>
      <c r="AR130" s="119" t="s">
        <v>1433</v>
      </c>
      <c r="AS130" s="118"/>
      <c r="AT130" s="118"/>
      <c r="AU130" s="118"/>
      <c r="AV130" s="118"/>
      <c r="AW130" s="118"/>
      <c r="AX130" s="118"/>
      <c r="AY130" s="118"/>
    </row>
    <row r="131" spans="1:51" ht="12.75" hidden="1">
      <c r="A131" s="118"/>
      <c r="B131" s="118"/>
      <c r="C131" s="119" t="s">
        <v>52</v>
      </c>
      <c r="D131" s="119" t="s">
        <v>1435</v>
      </c>
      <c r="E131" s="118"/>
      <c r="F131" s="6" t="str">
        <f t="shared" si="4"/>
        <v xml:space="preserve">NTmD </v>
      </c>
      <c r="G131" s="118"/>
      <c r="H131" s="119" t="s">
        <v>126</v>
      </c>
      <c r="I131" s="118"/>
      <c r="J131" s="118"/>
      <c r="K131" s="118"/>
      <c r="L131" s="118"/>
      <c r="M131" s="32">
        <f t="shared" si="1"/>
        <v>31</v>
      </c>
      <c r="N131" s="118"/>
      <c r="O131" s="6">
        <v>24</v>
      </c>
      <c r="P131" s="119">
        <v>25</v>
      </c>
      <c r="Q131" s="119">
        <v>21</v>
      </c>
      <c r="R131" s="118"/>
      <c r="S131" s="118"/>
      <c r="T131" s="119">
        <v>2</v>
      </c>
      <c r="U131" s="119">
        <v>1</v>
      </c>
      <c r="V131" s="119">
        <v>1</v>
      </c>
      <c r="W131" s="119" t="s">
        <v>444</v>
      </c>
      <c r="X131" s="119">
        <v>1</v>
      </c>
      <c r="Y131" s="119">
        <v>1</v>
      </c>
      <c r="Z131" s="119">
        <v>1</v>
      </c>
      <c r="AA131" s="119">
        <v>1</v>
      </c>
      <c r="AB131" s="119">
        <v>6</v>
      </c>
      <c r="AC131" s="119">
        <v>0</v>
      </c>
      <c r="AD131" s="119">
        <v>2</v>
      </c>
      <c r="AE131" s="118"/>
      <c r="AF131" s="119">
        <v>2</v>
      </c>
      <c r="AG131" s="118"/>
      <c r="AH131" s="119">
        <v>1</v>
      </c>
      <c r="AI131" s="119">
        <v>4</v>
      </c>
      <c r="AJ131" s="118"/>
      <c r="AK131" s="118"/>
      <c r="AL131" s="118"/>
      <c r="AM131" s="119">
        <v>4</v>
      </c>
      <c r="AN131" s="118"/>
      <c r="AO131" s="119">
        <v>1</v>
      </c>
      <c r="AP131" s="119">
        <v>1</v>
      </c>
      <c r="AQ131" s="118"/>
      <c r="AR131" s="119" t="s">
        <v>1440</v>
      </c>
      <c r="AS131" s="118"/>
      <c r="AT131" s="118"/>
      <c r="AU131" s="118"/>
      <c r="AV131" s="118"/>
      <c r="AW131" s="118"/>
      <c r="AX131" s="118"/>
      <c r="AY131" s="118"/>
    </row>
    <row r="132" spans="1:51" ht="12.75">
      <c r="A132" s="118"/>
      <c r="B132" s="118"/>
      <c r="C132" s="119" t="s">
        <v>52</v>
      </c>
      <c r="D132" s="119" t="s">
        <v>1441</v>
      </c>
      <c r="E132" s="119" t="s">
        <v>1442</v>
      </c>
      <c r="F132" s="6" t="str">
        <f t="shared" si="4"/>
        <v>NTmD Miguel Ruiz Laura</v>
      </c>
      <c r="G132" s="118"/>
      <c r="H132" s="119">
        <v>58432008</v>
      </c>
      <c r="I132" s="119">
        <v>5534933940</v>
      </c>
      <c r="J132" s="118"/>
      <c r="K132" s="118"/>
      <c r="L132" s="118"/>
      <c r="M132" s="32">
        <f t="shared" si="1"/>
        <v>49</v>
      </c>
      <c r="N132" s="118"/>
      <c r="O132" s="6">
        <v>38</v>
      </c>
      <c r="P132" s="119">
        <v>215</v>
      </c>
      <c r="Q132" s="119">
        <v>5</v>
      </c>
      <c r="R132" s="119">
        <v>101</v>
      </c>
      <c r="S132" s="119" t="s">
        <v>1443</v>
      </c>
      <c r="T132" s="119">
        <v>1</v>
      </c>
      <c r="U132" s="118"/>
      <c r="V132" s="119">
        <v>1</v>
      </c>
      <c r="W132" s="119" t="s">
        <v>1444</v>
      </c>
      <c r="X132" s="119">
        <v>1</v>
      </c>
      <c r="Y132" s="119">
        <v>2</v>
      </c>
      <c r="Z132" s="119">
        <v>1</v>
      </c>
      <c r="AA132" s="119" t="s">
        <v>723</v>
      </c>
      <c r="AB132" s="119" t="s">
        <v>552</v>
      </c>
      <c r="AC132" s="119" t="s">
        <v>1445</v>
      </c>
      <c r="AD132" s="119" t="s">
        <v>72</v>
      </c>
      <c r="AE132" s="119">
        <v>40</v>
      </c>
      <c r="AF132" s="119">
        <v>1</v>
      </c>
      <c r="AG132" s="118"/>
      <c r="AH132" s="119">
        <v>2</v>
      </c>
      <c r="AI132" s="119">
        <v>4</v>
      </c>
      <c r="AJ132" s="119">
        <v>2</v>
      </c>
      <c r="AK132" s="119">
        <v>1</v>
      </c>
      <c r="AL132" s="119">
        <v>6</v>
      </c>
      <c r="AM132" s="119">
        <v>6</v>
      </c>
      <c r="AN132" s="118"/>
      <c r="AO132" s="119">
        <v>2</v>
      </c>
      <c r="AP132" s="119">
        <v>1</v>
      </c>
      <c r="AQ132" s="119" t="s">
        <v>1449</v>
      </c>
      <c r="AR132" s="119" t="s">
        <v>1450</v>
      </c>
      <c r="AS132" s="118"/>
      <c r="AT132" s="118"/>
      <c r="AU132" s="118"/>
      <c r="AV132" s="118"/>
      <c r="AW132" s="118"/>
      <c r="AX132" s="118"/>
      <c r="AY132" s="118"/>
    </row>
    <row r="133" spans="1:51" ht="12.75">
      <c r="A133" s="118"/>
      <c r="B133" s="118"/>
      <c r="C133" s="119" t="s">
        <v>52</v>
      </c>
      <c r="D133" s="119" t="s">
        <v>1453</v>
      </c>
      <c r="E133" s="119" t="s">
        <v>1454</v>
      </c>
      <c r="F133" s="6" t="str">
        <f t="shared" si="4"/>
        <v>NTmD Fuentes Padilla Inocente</v>
      </c>
      <c r="G133" s="118"/>
      <c r="H133" s="119">
        <v>58430333</v>
      </c>
      <c r="I133" s="119">
        <v>5543610742</v>
      </c>
      <c r="J133" s="118"/>
      <c r="K133" s="118"/>
      <c r="L133" s="118"/>
      <c r="M133" s="32">
        <f t="shared" si="1"/>
        <v>29</v>
      </c>
      <c r="N133" s="118"/>
      <c r="O133" s="6">
        <v>22</v>
      </c>
      <c r="P133" s="119">
        <v>44</v>
      </c>
      <c r="Q133" s="119">
        <v>215</v>
      </c>
      <c r="R133" s="119">
        <v>42</v>
      </c>
      <c r="S133" s="119" t="s">
        <v>1456</v>
      </c>
      <c r="T133" s="119">
        <v>1</v>
      </c>
      <c r="U133" s="118"/>
      <c r="V133" s="119">
        <v>3</v>
      </c>
      <c r="W133" s="119" t="s">
        <v>154</v>
      </c>
      <c r="X133" s="119">
        <v>1</v>
      </c>
      <c r="Y133" s="119">
        <v>2</v>
      </c>
      <c r="Z133" s="119">
        <v>2</v>
      </c>
      <c r="AA133" s="119" t="s">
        <v>95</v>
      </c>
      <c r="AB133" s="119" t="s">
        <v>72</v>
      </c>
      <c r="AC133" s="119">
        <v>6</v>
      </c>
      <c r="AD133" s="119">
        <v>2</v>
      </c>
      <c r="AE133" s="119">
        <v>20</v>
      </c>
      <c r="AF133" s="119">
        <v>1</v>
      </c>
      <c r="AH133" s="119">
        <v>2</v>
      </c>
      <c r="AI133" s="119">
        <v>4</v>
      </c>
      <c r="AJ133" s="119">
        <v>0</v>
      </c>
      <c r="AK133" s="119">
        <v>1</v>
      </c>
      <c r="AL133" s="119">
        <v>2</v>
      </c>
      <c r="AM133" s="119">
        <v>7</v>
      </c>
      <c r="AN133" s="119">
        <v>1</v>
      </c>
      <c r="AO133" s="119">
        <v>2</v>
      </c>
      <c r="AP133" s="119">
        <v>1</v>
      </c>
      <c r="AQ133" s="118"/>
      <c r="AR133" s="119" t="s">
        <v>1461</v>
      </c>
      <c r="AS133" s="118"/>
      <c r="AT133" s="118"/>
      <c r="AU133" s="118"/>
      <c r="AV133" s="118"/>
      <c r="AW133" s="118"/>
      <c r="AX133" s="118"/>
      <c r="AY133" s="118"/>
    </row>
    <row r="134" spans="1:51" ht="12.75">
      <c r="A134" s="118"/>
      <c r="B134" s="118"/>
      <c r="C134" s="119" t="s">
        <v>52</v>
      </c>
      <c r="D134" s="119" t="s">
        <v>1462</v>
      </c>
      <c r="E134" s="119" t="s">
        <v>1463</v>
      </c>
      <c r="F134" s="6" t="str">
        <f t="shared" si="4"/>
        <v>NTmD Humberto Mendez Rojas</v>
      </c>
      <c r="G134" s="118"/>
      <c r="H134" s="119">
        <v>17359034</v>
      </c>
      <c r="I134" s="118"/>
      <c r="J134" s="118"/>
      <c r="K134" s="118"/>
      <c r="L134" s="118"/>
      <c r="M134" s="32">
        <f t="shared" si="1"/>
        <v>76</v>
      </c>
      <c r="N134" s="118"/>
      <c r="O134" s="6">
        <v>59</v>
      </c>
      <c r="P134" s="119">
        <v>22</v>
      </c>
      <c r="Q134" s="119">
        <v>215</v>
      </c>
      <c r="R134" s="119">
        <v>51</v>
      </c>
      <c r="S134" s="119" t="s">
        <v>1465</v>
      </c>
      <c r="T134" s="119">
        <v>2</v>
      </c>
      <c r="U134" s="119">
        <v>1</v>
      </c>
      <c r="V134" s="119">
        <v>1</v>
      </c>
      <c r="W134" s="119" t="s">
        <v>154</v>
      </c>
      <c r="X134" s="119">
        <v>2</v>
      </c>
      <c r="Y134" s="119">
        <v>1</v>
      </c>
      <c r="Z134" s="119">
        <v>1</v>
      </c>
      <c r="AA134" s="119" t="s">
        <v>238</v>
      </c>
      <c r="AB134" s="119" t="s">
        <v>72</v>
      </c>
      <c r="AC134" s="119">
        <v>0</v>
      </c>
      <c r="AD134" s="119">
        <v>4</v>
      </c>
      <c r="AE134" s="119">
        <v>35</v>
      </c>
      <c r="AF134" s="119">
        <v>1</v>
      </c>
      <c r="AG134" s="119">
        <v>9.4</v>
      </c>
      <c r="AI134" s="119">
        <v>1</v>
      </c>
      <c r="AJ134" s="119">
        <v>0</v>
      </c>
      <c r="AK134" s="119">
        <v>1</v>
      </c>
      <c r="AL134" s="119">
        <v>2</v>
      </c>
      <c r="AM134" s="119">
        <v>9</v>
      </c>
      <c r="AN134" s="119">
        <v>1</v>
      </c>
      <c r="AO134" s="119">
        <v>1</v>
      </c>
      <c r="AP134" s="119">
        <v>1</v>
      </c>
      <c r="AQ134" s="118"/>
      <c r="AR134" s="119" t="s">
        <v>1468</v>
      </c>
      <c r="AS134" s="118"/>
      <c r="AT134" s="118"/>
      <c r="AU134" s="118"/>
      <c r="AV134" s="118"/>
      <c r="AW134" s="118"/>
      <c r="AX134" s="118"/>
      <c r="AY134" s="118"/>
    </row>
    <row r="135" spans="1:51" ht="12.75">
      <c r="A135" s="118"/>
      <c r="B135" s="118"/>
      <c r="C135" s="119" t="s">
        <v>52</v>
      </c>
      <c r="D135" s="120" t="s">
        <v>1469</v>
      </c>
      <c r="E135" s="119" t="s">
        <v>1389</v>
      </c>
      <c r="F135" s="6" t="str">
        <f t="shared" si="4"/>
        <v>NTmD Maria</v>
      </c>
      <c r="G135" s="118"/>
      <c r="H135" s="119">
        <v>5519812981</v>
      </c>
      <c r="I135" s="118"/>
      <c r="J135" s="118"/>
      <c r="K135" s="118"/>
      <c r="L135" s="118"/>
      <c r="M135" s="32">
        <f t="shared" si="1"/>
        <v>43</v>
      </c>
      <c r="N135" s="118"/>
      <c r="O135" s="6">
        <v>33</v>
      </c>
      <c r="P135" s="119">
        <v>2</v>
      </c>
      <c r="Q135" s="118"/>
      <c r="R135" s="118"/>
      <c r="S135" s="119" t="s">
        <v>1470</v>
      </c>
      <c r="T135" s="119">
        <v>2</v>
      </c>
      <c r="U135" s="119">
        <v>1</v>
      </c>
      <c r="V135" s="119">
        <v>1</v>
      </c>
      <c r="W135" s="119" t="s">
        <v>154</v>
      </c>
      <c r="X135" s="119">
        <v>2</v>
      </c>
      <c r="Y135" s="119">
        <v>1</v>
      </c>
      <c r="Z135" s="119">
        <v>1</v>
      </c>
      <c r="AA135" s="119" t="s">
        <v>95</v>
      </c>
      <c r="AB135" s="119">
        <v>6</v>
      </c>
      <c r="AC135" s="119">
        <v>2</v>
      </c>
      <c r="AD135" s="119">
        <v>1</v>
      </c>
      <c r="AE135" s="119">
        <v>15</v>
      </c>
      <c r="AF135" s="118"/>
      <c r="AG135" s="119">
        <v>7.9</v>
      </c>
      <c r="AH135" s="119">
        <v>2</v>
      </c>
      <c r="AI135" s="119">
        <v>4</v>
      </c>
      <c r="AJ135" s="119">
        <v>1</v>
      </c>
      <c r="AK135" s="119">
        <v>2</v>
      </c>
      <c r="AL135" s="119">
        <v>3</v>
      </c>
      <c r="AM135" s="119">
        <v>99</v>
      </c>
      <c r="AN135" s="119">
        <v>1</v>
      </c>
      <c r="AO135" s="119">
        <v>2</v>
      </c>
      <c r="AP135" s="119">
        <v>1</v>
      </c>
      <c r="AQ135" s="118"/>
      <c r="AR135" s="119" t="s">
        <v>1473</v>
      </c>
      <c r="AS135" s="118"/>
      <c r="AT135" s="118"/>
      <c r="AU135" s="118"/>
      <c r="AV135" s="118"/>
      <c r="AW135" s="118"/>
      <c r="AX135" s="118"/>
      <c r="AY135" s="118"/>
    </row>
    <row r="136" spans="1:51" ht="12.75">
      <c r="A136" s="118"/>
      <c r="B136" s="118"/>
      <c r="C136" s="119" t="s">
        <v>52</v>
      </c>
      <c r="D136" s="120" t="s">
        <v>1477</v>
      </c>
      <c r="E136" s="118"/>
      <c r="F136" s="6" t="str">
        <f t="shared" si="4"/>
        <v xml:space="preserve">NTmD </v>
      </c>
      <c r="G136" s="118"/>
      <c r="H136" s="119">
        <v>5514870903</v>
      </c>
      <c r="I136" s="118"/>
      <c r="J136" s="118"/>
      <c r="K136" s="118"/>
      <c r="L136" s="118"/>
      <c r="M136" s="32">
        <f t="shared" si="1"/>
        <v>21</v>
      </c>
      <c r="N136" s="118"/>
      <c r="O136" s="6">
        <v>16</v>
      </c>
      <c r="P136" s="118"/>
      <c r="Q136" s="118"/>
      <c r="R136" s="118"/>
      <c r="S136" s="118"/>
      <c r="T136" s="119">
        <v>1</v>
      </c>
      <c r="U136" s="119">
        <v>2</v>
      </c>
      <c r="V136" s="119">
        <v>2</v>
      </c>
      <c r="W136" s="119" t="s">
        <v>92</v>
      </c>
      <c r="X136" s="119">
        <v>2</v>
      </c>
      <c r="Y136" s="119">
        <v>1</v>
      </c>
      <c r="Z136" s="118"/>
      <c r="AA136" s="119" t="s">
        <v>72</v>
      </c>
      <c r="AB136" s="119" t="s">
        <v>95</v>
      </c>
      <c r="AC136" s="119">
        <v>4</v>
      </c>
      <c r="AD136" s="119">
        <v>4</v>
      </c>
      <c r="AE136" s="119"/>
      <c r="AF136" s="119">
        <v>1</v>
      </c>
      <c r="AG136" s="119">
        <v>7</v>
      </c>
      <c r="AH136" s="119">
        <v>4</v>
      </c>
      <c r="AI136" s="119">
        <v>3</v>
      </c>
      <c r="AJ136" s="119">
        <v>1</v>
      </c>
      <c r="AK136" s="118"/>
      <c r="AL136" s="118"/>
      <c r="AM136" s="118"/>
      <c r="AN136" s="119">
        <v>1</v>
      </c>
      <c r="AO136" s="119">
        <v>2</v>
      </c>
      <c r="AP136" s="119">
        <v>1</v>
      </c>
      <c r="AQ136" s="118"/>
      <c r="AR136" s="119" t="s">
        <v>1481</v>
      </c>
      <c r="AS136" s="118"/>
      <c r="AT136" s="118"/>
      <c r="AU136" s="118"/>
      <c r="AV136" s="118"/>
      <c r="AW136" s="118"/>
      <c r="AX136" s="118"/>
      <c r="AY136" s="118"/>
    </row>
    <row r="137" spans="1:51" ht="12.75">
      <c r="A137" s="118"/>
      <c r="B137" s="118"/>
      <c r="C137" s="119" t="s">
        <v>52</v>
      </c>
      <c r="D137" s="120" t="s">
        <v>1484</v>
      </c>
      <c r="E137" s="119" t="s">
        <v>1485</v>
      </c>
      <c r="F137" s="6" t="str">
        <f t="shared" si="4"/>
        <v>NTmD Espinosa Hernandez Maria Guadalupe</v>
      </c>
      <c r="G137" s="118"/>
      <c r="H137" s="119">
        <v>5559230612</v>
      </c>
      <c r="I137" s="118"/>
      <c r="J137" s="118"/>
      <c r="K137" s="118"/>
      <c r="L137" s="118"/>
      <c r="M137" s="32">
        <f t="shared" si="1"/>
        <v>62</v>
      </c>
      <c r="N137" s="118"/>
      <c r="O137" s="6">
        <v>48</v>
      </c>
      <c r="P137" s="119">
        <v>11</v>
      </c>
      <c r="Q137" s="119">
        <v>101</v>
      </c>
      <c r="R137" s="119">
        <v>102</v>
      </c>
      <c r="S137" s="119" t="s">
        <v>1488</v>
      </c>
      <c r="T137" s="119">
        <v>1</v>
      </c>
      <c r="U137" s="119">
        <v>2</v>
      </c>
      <c r="V137" s="119">
        <v>2</v>
      </c>
      <c r="W137" s="119" t="s">
        <v>597</v>
      </c>
      <c r="X137" s="119">
        <v>1</v>
      </c>
      <c r="Y137" s="119">
        <v>1</v>
      </c>
      <c r="Z137" s="119">
        <v>2</v>
      </c>
      <c r="AA137" s="119" t="s">
        <v>95</v>
      </c>
      <c r="AB137" s="119" t="s">
        <v>72</v>
      </c>
      <c r="AC137" s="119">
        <v>0</v>
      </c>
      <c r="AD137" s="119">
        <v>2</v>
      </c>
      <c r="AE137" s="119">
        <v>35</v>
      </c>
      <c r="AF137" s="119">
        <v>1</v>
      </c>
      <c r="AG137" s="119">
        <v>9.4</v>
      </c>
      <c r="AH137" s="119">
        <v>2</v>
      </c>
      <c r="AI137" s="119">
        <v>4</v>
      </c>
      <c r="AJ137" s="119">
        <v>0</v>
      </c>
      <c r="AK137" s="119">
        <v>1</v>
      </c>
      <c r="AL137" s="119">
        <v>1</v>
      </c>
      <c r="AM137" s="119">
        <v>8</v>
      </c>
      <c r="AN137" s="119">
        <v>1</v>
      </c>
      <c r="AO137" s="119">
        <v>2</v>
      </c>
      <c r="AP137" s="119">
        <v>1</v>
      </c>
      <c r="AQ137" s="119" t="s">
        <v>1491</v>
      </c>
      <c r="AR137" s="119" t="s">
        <v>1492</v>
      </c>
      <c r="AS137" s="118"/>
      <c r="AT137" s="118"/>
      <c r="AU137" s="118"/>
      <c r="AV137" s="118"/>
      <c r="AW137" s="118"/>
      <c r="AX137" s="118"/>
      <c r="AY137" s="118"/>
    </row>
    <row r="138" spans="1:51" ht="12.75" hidden="1">
      <c r="A138" s="118"/>
      <c r="B138" s="118"/>
      <c r="C138" s="119" t="s">
        <v>52</v>
      </c>
      <c r="D138" s="119" t="s">
        <v>1495</v>
      </c>
      <c r="E138" s="119" t="s">
        <v>1496</v>
      </c>
      <c r="F138" s="6" t="str">
        <f t="shared" si="4"/>
        <v>NTmD Margarita Contreras Pacheco</v>
      </c>
      <c r="G138" s="118"/>
      <c r="H138" s="127" t="s">
        <v>126</v>
      </c>
      <c r="I138" s="118"/>
      <c r="J138" s="118"/>
      <c r="K138" s="118"/>
      <c r="L138" s="118"/>
      <c r="M138" s="32">
        <f t="shared" si="1"/>
        <v>30</v>
      </c>
      <c r="N138" s="118"/>
      <c r="O138" s="6">
        <v>23</v>
      </c>
      <c r="P138" s="119">
        <v>31</v>
      </c>
      <c r="Q138" s="118"/>
      <c r="R138" s="118"/>
      <c r="S138" s="119" t="s">
        <v>1500</v>
      </c>
      <c r="T138" s="119">
        <v>2</v>
      </c>
      <c r="U138" s="119">
        <v>1</v>
      </c>
      <c r="V138" s="119">
        <v>1</v>
      </c>
      <c r="W138" s="119" t="s">
        <v>1502</v>
      </c>
      <c r="X138" s="119">
        <v>1</v>
      </c>
      <c r="Y138" s="119">
        <v>2</v>
      </c>
      <c r="Z138" s="119">
        <v>1</v>
      </c>
      <c r="AA138" s="119" t="s">
        <v>86</v>
      </c>
      <c r="AB138" s="119" t="s">
        <v>136</v>
      </c>
      <c r="AC138" s="119">
        <v>1</v>
      </c>
      <c r="AD138" s="119">
        <v>1</v>
      </c>
      <c r="AE138" s="119">
        <v>45</v>
      </c>
      <c r="AF138" s="119">
        <v>1</v>
      </c>
      <c r="AG138" s="118"/>
      <c r="AH138" s="119">
        <v>2</v>
      </c>
      <c r="AI138" s="119">
        <v>4</v>
      </c>
      <c r="AJ138" s="119">
        <v>2</v>
      </c>
      <c r="AK138" s="119">
        <v>2</v>
      </c>
      <c r="AL138" s="119">
        <v>0</v>
      </c>
      <c r="AM138" s="119">
        <v>99</v>
      </c>
      <c r="AN138" s="119">
        <v>4</v>
      </c>
      <c r="AO138" s="119">
        <v>1</v>
      </c>
      <c r="AP138" s="119">
        <v>2</v>
      </c>
      <c r="AQ138" s="118"/>
      <c r="AR138" s="119" t="s">
        <v>1503</v>
      </c>
      <c r="AS138" s="119"/>
      <c r="AT138" s="118"/>
      <c r="AU138" s="118"/>
      <c r="AV138" s="118"/>
      <c r="AW138" s="118"/>
      <c r="AX138" s="118"/>
      <c r="AY138" s="118"/>
    </row>
    <row r="139" spans="1:51" ht="15">
      <c r="A139" s="118"/>
      <c r="B139" s="118"/>
      <c r="C139" s="119" t="s">
        <v>52</v>
      </c>
      <c r="D139" s="119" t="s">
        <v>1506</v>
      </c>
      <c r="E139" s="119" t="s">
        <v>1378</v>
      </c>
      <c r="F139" s="6" t="str">
        <f t="shared" si="4"/>
        <v>NTmD Esmeralda</v>
      </c>
      <c r="G139" s="118"/>
      <c r="H139" s="128">
        <v>5561371052</v>
      </c>
      <c r="I139" s="118"/>
      <c r="J139" s="118"/>
      <c r="K139" s="118"/>
      <c r="L139" s="118"/>
      <c r="M139" s="32">
        <f t="shared" si="1"/>
        <v>20</v>
      </c>
      <c r="N139" s="118"/>
      <c r="O139" s="6">
        <v>15</v>
      </c>
      <c r="P139" s="119">
        <v>1</v>
      </c>
      <c r="Q139" s="119">
        <v>11</v>
      </c>
      <c r="R139" s="119">
        <v>19</v>
      </c>
      <c r="S139" s="119" t="s">
        <v>1509</v>
      </c>
      <c r="T139" s="119">
        <v>1</v>
      </c>
      <c r="U139" s="119">
        <v>2</v>
      </c>
      <c r="V139" s="119">
        <v>2</v>
      </c>
      <c r="W139" s="119" t="s">
        <v>85</v>
      </c>
      <c r="X139" s="119">
        <v>2</v>
      </c>
      <c r="Y139" s="119">
        <v>2</v>
      </c>
      <c r="Z139" s="119">
        <v>1</v>
      </c>
      <c r="AA139" s="119" t="s">
        <v>72</v>
      </c>
      <c r="AB139" s="119" t="s">
        <v>723</v>
      </c>
      <c r="AC139" s="119">
        <v>7</v>
      </c>
      <c r="AD139" s="119">
        <v>1</v>
      </c>
      <c r="AE139" s="119">
        <v>12</v>
      </c>
      <c r="AF139" s="119">
        <v>1</v>
      </c>
      <c r="AG139" s="119">
        <v>8</v>
      </c>
      <c r="AH139" s="119">
        <v>2</v>
      </c>
      <c r="AI139" s="119">
        <v>4</v>
      </c>
      <c r="AJ139" s="119">
        <v>1</v>
      </c>
      <c r="AK139" s="119">
        <v>1</v>
      </c>
      <c r="AL139" s="119">
        <v>0</v>
      </c>
      <c r="AM139" s="119">
        <v>7</v>
      </c>
      <c r="AN139" s="119">
        <v>1</v>
      </c>
      <c r="AO139" s="119">
        <v>2</v>
      </c>
      <c r="AP139" s="119">
        <v>1</v>
      </c>
      <c r="AQ139" s="119" t="s">
        <v>1511</v>
      </c>
      <c r="AR139" s="119" t="s">
        <v>1512</v>
      </c>
      <c r="AS139" s="118"/>
      <c r="AT139" s="118"/>
      <c r="AU139" s="118"/>
      <c r="AV139" s="118"/>
      <c r="AW139" s="118"/>
      <c r="AX139" s="118"/>
      <c r="AY139" s="118"/>
    </row>
    <row r="140" spans="1:51" ht="15">
      <c r="A140" s="118"/>
      <c r="B140" s="118"/>
      <c r="C140" s="119" t="s">
        <v>52</v>
      </c>
      <c r="D140" s="119" t="s">
        <v>1514</v>
      </c>
      <c r="E140" s="119" t="s">
        <v>1515</v>
      </c>
      <c r="F140" s="6" t="str">
        <f t="shared" si="4"/>
        <v>NTmD Diega Garcia Garcia</v>
      </c>
      <c r="G140" s="118"/>
      <c r="H140" s="129">
        <v>5511449823</v>
      </c>
      <c r="I140" s="130">
        <v>16436146</v>
      </c>
      <c r="J140" s="118"/>
      <c r="K140" s="118"/>
      <c r="L140" s="118"/>
      <c r="M140" s="32">
        <f t="shared" si="1"/>
        <v>56</v>
      </c>
      <c r="N140" s="118"/>
      <c r="O140" s="6">
        <v>43</v>
      </c>
      <c r="P140" s="119">
        <v>5</v>
      </c>
      <c r="Q140" s="119">
        <v>11</v>
      </c>
      <c r="R140" s="119">
        <v>1</v>
      </c>
      <c r="S140" s="119" t="s">
        <v>1519</v>
      </c>
      <c r="T140" s="119">
        <v>1</v>
      </c>
      <c r="U140" s="119">
        <v>1</v>
      </c>
      <c r="V140" s="119">
        <v>3</v>
      </c>
      <c r="W140" s="119" t="s">
        <v>251</v>
      </c>
      <c r="X140" s="119">
        <v>2</v>
      </c>
      <c r="Y140" s="119">
        <v>2</v>
      </c>
      <c r="Z140" s="119">
        <v>1</v>
      </c>
      <c r="AA140" s="119" t="s">
        <v>95</v>
      </c>
      <c r="AB140" s="119" t="s">
        <v>94</v>
      </c>
      <c r="AC140" s="119">
        <v>1</v>
      </c>
      <c r="AD140" s="119">
        <v>4</v>
      </c>
      <c r="AE140" s="119">
        <v>15</v>
      </c>
      <c r="AF140" s="119">
        <v>1</v>
      </c>
      <c r="AG140" s="118"/>
      <c r="AH140" s="119">
        <v>2</v>
      </c>
      <c r="AI140" s="119">
        <v>4</v>
      </c>
      <c r="AJ140" s="119">
        <v>0</v>
      </c>
      <c r="AK140" s="119">
        <v>1</v>
      </c>
      <c r="AL140" s="119">
        <v>1</v>
      </c>
      <c r="AM140" s="119">
        <v>2</v>
      </c>
      <c r="AN140" s="119">
        <v>1</v>
      </c>
      <c r="AO140" s="119">
        <v>2</v>
      </c>
      <c r="AP140" s="119">
        <v>1</v>
      </c>
      <c r="AQ140" s="131" t="s">
        <v>1522</v>
      </c>
      <c r="AR140" s="119" t="s">
        <v>1524</v>
      </c>
      <c r="AS140" s="118"/>
      <c r="AT140" s="118"/>
      <c r="AU140" s="118"/>
      <c r="AV140" s="118"/>
      <c r="AW140" s="118"/>
      <c r="AX140" s="118"/>
      <c r="AY140" s="118"/>
    </row>
    <row r="141" spans="1:51" ht="12.75">
      <c r="A141" s="118"/>
      <c r="B141" s="118"/>
      <c r="C141" s="119" t="s">
        <v>52</v>
      </c>
      <c r="D141" s="120" t="s">
        <v>1527</v>
      </c>
      <c r="E141" s="119" t="s">
        <v>1528</v>
      </c>
      <c r="F141" s="6" t="str">
        <f t="shared" si="4"/>
        <v>NTmD Magnolia Guzman Hilerio</v>
      </c>
      <c r="G141" s="118"/>
      <c r="H141" s="6">
        <v>58430940</v>
      </c>
      <c r="I141" s="132">
        <v>5526913819</v>
      </c>
      <c r="J141" s="118"/>
      <c r="K141" s="118"/>
      <c r="L141" s="118"/>
      <c r="M141" s="32">
        <f t="shared" si="1"/>
        <v>38</v>
      </c>
      <c r="N141" s="118"/>
      <c r="O141" s="6">
        <v>29</v>
      </c>
      <c r="P141" s="119">
        <v>9</v>
      </c>
      <c r="Q141" s="119">
        <v>4</v>
      </c>
      <c r="R141" s="119">
        <v>1</v>
      </c>
      <c r="S141" s="119" t="s">
        <v>1529</v>
      </c>
      <c r="T141" s="119">
        <v>2</v>
      </c>
      <c r="U141" s="119">
        <v>1</v>
      </c>
      <c r="V141" s="119">
        <v>1</v>
      </c>
      <c r="W141" s="119" t="s">
        <v>444</v>
      </c>
      <c r="X141" s="119">
        <v>1</v>
      </c>
      <c r="Y141" s="119">
        <v>1</v>
      </c>
      <c r="Z141" s="119">
        <v>1</v>
      </c>
      <c r="AA141" s="119">
        <v>4</v>
      </c>
      <c r="AB141" s="119">
        <v>2</v>
      </c>
      <c r="AC141" s="119">
        <v>1</v>
      </c>
      <c r="AD141" s="119">
        <v>1</v>
      </c>
      <c r="AE141" s="118"/>
      <c r="AF141" s="119">
        <v>1</v>
      </c>
      <c r="AG141" s="119">
        <v>8.1</v>
      </c>
      <c r="AH141" s="119">
        <v>1</v>
      </c>
      <c r="AI141" s="119">
        <v>1</v>
      </c>
      <c r="AJ141" s="119">
        <v>0</v>
      </c>
      <c r="AK141" s="119">
        <v>2</v>
      </c>
      <c r="AL141" s="119">
        <v>3</v>
      </c>
      <c r="AM141" s="119">
        <v>2</v>
      </c>
      <c r="AN141" s="119">
        <v>2</v>
      </c>
      <c r="AO141" s="119">
        <v>2</v>
      </c>
      <c r="AP141" s="119">
        <v>2</v>
      </c>
      <c r="AQ141" s="118"/>
      <c r="AR141" s="119" t="s">
        <v>1532</v>
      </c>
      <c r="AS141" s="118"/>
      <c r="AT141" s="118"/>
      <c r="AU141" s="118"/>
      <c r="AV141" s="118"/>
      <c r="AW141" s="118"/>
      <c r="AX141" s="118"/>
      <c r="AY141" s="118"/>
    </row>
    <row r="142" spans="1:51" ht="15">
      <c r="A142" s="118"/>
      <c r="B142" s="118"/>
      <c r="C142" s="119" t="s">
        <v>52</v>
      </c>
      <c r="D142" s="119" t="s">
        <v>1533</v>
      </c>
      <c r="E142" s="119" t="s">
        <v>1534</v>
      </c>
      <c r="F142" s="6" t="str">
        <f t="shared" si="4"/>
        <v>NTmD Daniel Cruz Vazquez</v>
      </c>
      <c r="G142" s="118"/>
      <c r="H142" s="129">
        <v>5538786035</v>
      </c>
      <c r="I142" s="118"/>
      <c r="J142" s="118"/>
      <c r="K142" s="118"/>
      <c r="L142" s="118"/>
      <c r="M142" s="32">
        <f t="shared" si="1"/>
        <v>49</v>
      </c>
      <c r="N142" s="118"/>
      <c r="O142" s="6">
        <v>38</v>
      </c>
      <c r="P142" s="119">
        <v>5</v>
      </c>
      <c r="Q142" s="119">
        <v>101</v>
      </c>
      <c r="R142" s="119">
        <v>1</v>
      </c>
      <c r="S142" s="119" t="s">
        <v>1538</v>
      </c>
      <c r="T142" s="119">
        <v>1</v>
      </c>
      <c r="U142" s="119">
        <v>2</v>
      </c>
      <c r="V142" s="119">
        <v>1</v>
      </c>
      <c r="W142" s="119" t="s">
        <v>444</v>
      </c>
      <c r="X142" s="119">
        <v>1</v>
      </c>
      <c r="Y142" s="119">
        <v>2</v>
      </c>
      <c r="Z142" s="119">
        <v>1</v>
      </c>
      <c r="AA142" s="119" t="s">
        <v>95</v>
      </c>
      <c r="AB142" s="119" t="s">
        <v>723</v>
      </c>
      <c r="AC142" s="119">
        <v>1</v>
      </c>
      <c r="AD142" s="119">
        <v>4</v>
      </c>
      <c r="AE142" s="119">
        <v>30</v>
      </c>
      <c r="AF142" s="119">
        <v>1</v>
      </c>
      <c r="AG142" s="119"/>
      <c r="AH142" s="119">
        <v>2</v>
      </c>
      <c r="AI142" s="119">
        <v>99</v>
      </c>
      <c r="AJ142" s="119">
        <v>0</v>
      </c>
      <c r="AK142" s="119">
        <v>1</v>
      </c>
      <c r="AL142" s="119">
        <v>0</v>
      </c>
      <c r="AM142" s="119">
        <v>2</v>
      </c>
      <c r="AN142" s="119">
        <v>1</v>
      </c>
      <c r="AO142" s="119">
        <v>2</v>
      </c>
      <c r="AP142" s="119">
        <v>2</v>
      </c>
      <c r="AQ142" s="119" t="s">
        <v>1541</v>
      </c>
      <c r="AR142" s="119" t="s">
        <v>1542</v>
      </c>
      <c r="AS142" s="118"/>
      <c r="AT142" s="118"/>
      <c r="AU142" s="118"/>
      <c r="AV142" s="118"/>
      <c r="AW142" s="118"/>
      <c r="AX142" s="118"/>
      <c r="AY142" s="118"/>
    </row>
    <row r="143" spans="1:51" ht="12.75">
      <c r="A143" s="118"/>
      <c r="B143" s="118"/>
      <c r="C143" s="119" t="s">
        <v>52</v>
      </c>
      <c r="D143" s="119" t="s">
        <v>1543</v>
      </c>
      <c r="E143" s="119" t="s">
        <v>1544</v>
      </c>
      <c r="F143" s="6" t="str">
        <f t="shared" si="4"/>
        <v>NTmD Geogina Rosas Luna</v>
      </c>
      <c r="G143" s="118"/>
      <c r="H143" s="132">
        <v>5569775918</v>
      </c>
      <c r="I143" s="118"/>
      <c r="J143" s="118"/>
      <c r="K143" s="118"/>
      <c r="L143" s="118"/>
      <c r="M143" s="32">
        <f t="shared" si="1"/>
        <v>70</v>
      </c>
      <c r="N143" s="118"/>
      <c r="O143" s="6">
        <v>54</v>
      </c>
      <c r="P143" s="119">
        <v>4</v>
      </c>
      <c r="Q143" s="119">
        <v>1</v>
      </c>
      <c r="R143" s="119">
        <v>5</v>
      </c>
      <c r="T143" s="119">
        <v>2</v>
      </c>
      <c r="U143" s="119">
        <v>1</v>
      </c>
      <c r="V143" s="119">
        <v>1</v>
      </c>
      <c r="W143" s="119" t="s">
        <v>444</v>
      </c>
      <c r="X143" s="119">
        <v>1</v>
      </c>
      <c r="Y143" s="119">
        <v>1</v>
      </c>
      <c r="Z143" s="119">
        <v>1</v>
      </c>
      <c r="AA143" s="119" t="s">
        <v>72</v>
      </c>
      <c r="AB143" s="119" t="s">
        <v>723</v>
      </c>
      <c r="AC143" s="119">
        <v>1</v>
      </c>
      <c r="AD143" s="119">
        <v>1</v>
      </c>
      <c r="AE143" s="119">
        <v>10</v>
      </c>
      <c r="AF143" s="119">
        <v>1</v>
      </c>
      <c r="AG143" s="119">
        <v>8</v>
      </c>
      <c r="AH143" s="119">
        <v>2</v>
      </c>
      <c r="AI143" s="119">
        <v>4</v>
      </c>
      <c r="AJ143" s="119">
        <v>0</v>
      </c>
      <c r="AK143" s="119">
        <v>1</v>
      </c>
      <c r="AL143" s="119">
        <v>0</v>
      </c>
      <c r="AM143" s="119">
        <v>6</v>
      </c>
      <c r="AN143" s="119">
        <v>1</v>
      </c>
      <c r="AO143" s="119">
        <v>1</v>
      </c>
      <c r="AP143" s="119">
        <v>2</v>
      </c>
      <c r="AQ143" s="119" t="s">
        <v>1548</v>
      </c>
      <c r="AR143" s="119" t="s">
        <v>1549</v>
      </c>
      <c r="AS143" s="118"/>
      <c r="AT143" s="118"/>
      <c r="AU143" s="118"/>
      <c r="AV143" s="118"/>
      <c r="AW143" s="118"/>
      <c r="AX143" s="118"/>
      <c r="AY143" s="118"/>
    </row>
    <row r="144" spans="1:51" ht="12.75">
      <c r="A144" s="118"/>
      <c r="B144" s="118"/>
      <c r="C144" s="119" t="s">
        <v>52</v>
      </c>
      <c r="D144" s="120" t="s">
        <v>1550</v>
      </c>
      <c r="E144" s="119" t="s">
        <v>1551</v>
      </c>
      <c r="F144" s="6" t="str">
        <f t="shared" si="4"/>
        <v>NTmD Adriana Zarraga Agustin</v>
      </c>
      <c r="G144" s="118"/>
      <c r="H144" s="132">
        <v>58484203</v>
      </c>
      <c r="I144" s="119">
        <v>5566226607</v>
      </c>
      <c r="J144" s="118"/>
      <c r="K144" s="118"/>
      <c r="L144" s="118"/>
      <c r="M144" s="32">
        <f t="shared" si="1"/>
        <v>40</v>
      </c>
      <c r="N144" s="118"/>
      <c r="O144" s="6">
        <v>31</v>
      </c>
      <c r="P144" s="119">
        <v>215</v>
      </c>
      <c r="Q144" s="119">
        <v>5</v>
      </c>
      <c r="R144" s="119">
        <v>5</v>
      </c>
      <c r="S144" s="119" t="s">
        <v>1554</v>
      </c>
      <c r="T144" s="119">
        <v>2</v>
      </c>
      <c r="U144" s="119">
        <v>2</v>
      </c>
      <c r="V144" s="119">
        <v>1</v>
      </c>
      <c r="W144" s="119" t="s">
        <v>533</v>
      </c>
      <c r="X144" s="119">
        <v>2</v>
      </c>
      <c r="Y144" s="119">
        <v>1</v>
      </c>
      <c r="Z144" s="119">
        <v>1</v>
      </c>
      <c r="AA144" s="119" t="s">
        <v>72</v>
      </c>
      <c r="AB144" s="119">
        <v>6</v>
      </c>
      <c r="AC144" s="119">
        <v>1</v>
      </c>
      <c r="AD144" s="119">
        <v>1</v>
      </c>
      <c r="AE144" s="119">
        <v>15</v>
      </c>
      <c r="AF144" s="119">
        <v>1</v>
      </c>
      <c r="AG144" s="119">
        <v>9.3000000000000007</v>
      </c>
      <c r="AH144" s="119">
        <v>2</v>
      </c>
      <c r="AI144" s="119">
        <v>4</v>
      </c>
      <c r="AJ144" s="119">
        <v>0</v>
      </c>
      <c r="AK144" s="119">
        <v>2</v>
      </c>
      <c r="AL144" s="119">
        <v>3</v>
      </c>
      <c r="AM144" s="119">
        <v>8</v>
      </c>
      <c r="AN144" s="119">
        <v>1</v>
      </c>
      <c r="AO144" s="119">
        <v>2</v>
      </c>
      <c r="AP144" s="119">
        <v>1</v>
      </c>
      <c r="AQ144" s="119" t="s">
        <v>1559</v>
      </c>
      <c r="AR144" s="118"/>
      <c r="AS144" s="119" t="s">
        <v>1551</v>
      </c>
      <c r="AT144" s="118"/>
      <c r="AU144" s="118"/>
      <c r="AV144" s="118"/>
      <c r="AW144" s="118"/>
      <c r="AX144" s="118"/>
      <c r="AY144" s="118"/>
    </row>
    <row r="145" spans="1:51" ht="12.75">
      <c r="A145" s="118"/>
      <c r="B145" s="118"/>
      <c r="C145" s="119" t="s">
        <v>52</v>
      </c>
      <c r="D145" s="120" t="s">
        <v>1560</v>
      </c>
      <c r="E145" s="119" t="s">
        <v>1561</v>
      </c>
      <c r="F145" s="6" t="str">
        <f t="shared" si="4"/>
        <v>NTmD Maria Teodora Rojas de la Cruz</v>
      </c>
      <c r="G145" s="118"/>
      <c r="H145" s="132">
        <v>5550981587</v>
      </c>
      <c r="I145" s="118"/>
      <c r="J145" s="118"/>
      <c r="K145" s="118"/>
      <c r="L145" s="118"/>
      <c r="M145" s="32">
        <f t="shared" si="1"/>
        <v>43</v>
      </c>
      <c r="N145" s="118"/>
      <c r="O145" s="6">
        <v>33</v>
      </c>
      <c r="P145" s="119">
        <v>215</v>
      </c>
      <c r="Q145" s="119">
        <v>154</v>
      </c>
      <c r="R145" s="119">
        <v>1</v>
      </c>
      <c r="S145" s="119" t="s">
        <v>1562</v>
      </c>
      <c r="T145" s="119">
        <v>2</v>
      </c>
      <c r="U145" s="119">
        <v>1</v>
      </c>
      <c r="V145" s="119">
        <v>1</v>
      </c>
      <c r="W145" s="119" t="s">
        <v>163</v>
      </c>
      <c r="X145" s="119">
        <v>2</v>
      </c>
      <c r="Y145" s="119">
        <v>1</v>
      </c>
      <c r="Z145" s="119">
        <v>1</v>
      </c>
      <c r="AA145" s="119" t="s">
        <v>663</v>
      </c>
      <c r="AB145" s="119">
        <v>9</v>
      </c>
      <c r="AC145" s="119">
        <v>7</v>
      </c>
      <c r="AD145" s="119">
        <v>1</v>
      </c>
      <c r="AE145" s="119">
        <v>20</v>
      </c>
      <c r="AF145" s="119">
        <v>1</v>
      </c>
      <c r="AG145" s="119">
        <v>7</v>
      </c>
      <c r="AH145" s="119">
        <v>2</v>
      </c>
      <c r="AI145" s="119">
        <v>4</v>
      </c>
      <c r="AJ145" s="119">
        <v>1</v>
      </c>
      <c r="AK145" s="119">
        <v>1</v>
      </c>
      <c r="AL145" s="119">
        <v>1</v>
      </c>
      <c r="AM145" s="119">
        <v>5</v>
      </c>
      <c r="AN145" s="119">
        <v>1</v>
      </c>
      <c r="AO145" s="119">
        <v>2</v>
      </c>
      <c r="AP145" s="119">
        <v>1</v>
      </c>
      <c r="AQ145" s="118"/>
      <c r="AR145" s="119" t="s">
        <v>1564</v>
      </c>
      <c r="AS145" s="118"/>
      <c r="AT145" s="118"/>
      <c r="AU145" s="118"/>
      <c r="AV145" s="118"/>
      <c r="AW145" s="118"/>
      <c r="AX145" s="118"/>
      <c r="AY145" s="118"/>
    </row>
    <row r="146" spans="1:51" ht="12.75">
      <c r="A146" s="118"/>
      <c r="B146" s="118"/>
      <c r="C146" s="119" t="s">
        <v>52</v>
      </c>
      <c r="D146" s="119" t="s">
        <v>1565</v>
      </c>
      <c r="E146" s="119" t="s">
        <v>1566</v>
      </c>
      <c r="F146" s="6" t="str">
        <f t="shared" si="4"/>
        <v>NTmD Flor Acosta Castañeda</v>
      </c>
      <c r="G146" s="118"/>
      <c r="H146" s="132">
        <v>58476116</v>
      </c>
      <c r="I146" s="132">
        <v>5544840639</v>
      </c>
      <c r="J146" s="118"/>
      <c r="K146" s="118"/>
      <c r="L146" s="118"/>
      <c r="M146" s="32">
        <f t="shared" si="1"/>
        <v>68</v>
      </c>
      <c r="N146" s="118"/>
      <c r="O146" s="6">
        <v>53</v>
      </c>
      <c r="P146" s="119">
        <v>101</v>
      </c>
      <c r="Q146" s="119">
        <v>215</v>
      </c>
      <c r="R146" s="119">
        <v>9</v>
      </c>
      <c r="S146" s="119" t="s">
        <v>1567</v>
      </c>
      <c r="T146" s="119">
        <v>2</v>
      </c>
      <c r="U146" s="119">
        <v>1</v>
      </c>
      <c r="V146" s="119">
        <v>3</v>
      </c>
      <c r="W146" s="119" t="s">
        <v>154</v>
      </c>
      <c r="X146" s="119">
        <v>2</v>
      </c>
      <c r="Y146" s="119">
        <v>1</v>
      </c>
      <c r="Z146" s="119">
        <v>1</v>
      </c>
      <c r="AA146" s="119" t="s">
        <v>613</v>
      </c>
      <c r="AB146" s="119" t="s">
        <v>72</v>
      </c>
      <c r="AC146" s="119">
        <v>1</v>
      </c>
      <c r="AD146" s="119">
        <v>1</v>
      </c>
      <c r="AE146" s="119">
        <v>20</v>
      </c>
      <c r="AF146" s="119">
        <v>1</v>
      </c>
      <c r="AG146" s="119">
        <v>9.6999999999999993</v>
      </c>
      <c r="AH146" s="119">
        <v>2</v>
      </c>
      <c r="AI146" s="119">
        <v>1</v>
      </c>
      <c r="AJ146" s="119">
        <v>0</v>
      </c>
      <c r="AK146" s="119">
        <v>1</v>
      </c>
      <c r="AL146" s="119">
        <v>2</v>
      </c>
      <c r="AM146" s="119">
        <v>5</v>
      </c>
      <c r="AN146" s="119">
        <v>3</v>
      </c>
      <c r="AO146" s="119">
        <v>1</v>
      </c>
      <c r="AP146" s="119">
        <v>1</v>
      </c>
      <c r="AQ146" s="118"/>
      <c r="AR146" s="118"/>
      <c r="AS146" s="119" t="s">
        <v>1566</v>
      </c>
      <c r="AT146" s="118"/>
      <c r="AU146" s="118"/>
      <c r="AV146" s="118"/>
      <c r="AW146" s="118"/>
      <c r="AX146" s="118"/>
      <c r="AY146" s="118"/>
    </row>
    <row r="147" spans="1:51" ht="15">
      <c r="A147" s="118"/>
      <c r="B147" s="118"/>
      <c r="C147" s="119" t="s">
        <v>52</v>
      </c>
      <c r="D147" s="120" t="s">
        <v>1568</v>
      </c>
      <c r="E147" s="119" t="s">
        <v>1569</v>
      </c>
      <c r="F147" s="6" t="str">
        <f t="shared" si="4"/>
        <v>NTmD Virginia Santillan Castro</v>
      </c>
      <c r="G147" s="118"/>
      <c r="H147" s="129">
        <v>5519551754</v>
      </c>
      <c r="I147" s="118"/>
      <c r="J147" s="118"/>
      <c r="K147" s="118"/>
      <c r="L147" s="118"/>
      <c r="M147" s="32">
        <f t="shared" si="1"/>
        <v>45</v>
      </c>
      <c r="N147" s="118"/>
      <c r="O147" s="6">
        <v>35</v>
      </c>
      <c r="P147" s="119">
        <v>215</v>
      </c>
      <c r="Q147" s="119">
        <v>9</v>
      </c>
      <c r="R147" s="119">
        <v>101</v>
      </c>
      <c r="S147" s="119" t="s">
        <v>1571</v>
      </c>
      <c r="T147" s="119">
        <v>2</v>
      </c>
      <c r="U147" s="119">
        <v>2</v>
      </c>
      <c r="V147" s="119">
        <v>1</v>
      </c>
      <c r="W147" s="119" t="s">
        <v>597</v>
      </c>
      <c r="X147" s="119">
        <v>2</v>
      </c>
      <c r="Y147" s="119">
        <v>1</v>
      </c>
      <c r="Z147" s="119">
        <v>1</v>
      </c>
      <c r="AA147" s="119" t="s">
        <v>95</v>
      </c>
      <c r="AB147" s="119">
        <v>6</v>
      </c>
      <c r="AC147" s="119">
        <v>6</v>
      </c>
      <c r="AD147" s="119">
        <v>1</v>
      </c>
      <c r="AE147" s="119">
        <v>30</v>
      </c>
      <c r="AF147" s="119">
        <v>1</v>
      </c>
      <c r="AG147" s="119">
        <v>8.5</v>
      </c>
      <c r="AH147" s="119">
        <v>2</v>
      </c>
      <c r="AI147" s="119">
        <v>4</v>
      </c>
      <c r="AJ147" s="119">
        <v>0</v>
      </c>
      <c r="AK147" s="119">
        <v>1</v>
      </c>
      <c r="AL147" s="119">
        <v>0</v>
      </c>
      <c r="AM147" s="119">
        <v>4</v>
      </c>
      <c r="AN147" s="119">
        <v>1</v>
      </c>
      <c r="AO147" s="119">
        <v>2</v>
      </c>
      <c r="AP147" s="119">
        <v>1</v>
      </c>
      <c r="AQ147" s="118"/>
      <c r="AR147" s="119" t="s">
        <v>1574</v>
      </c>
      <c r="AS147" s="119" t="s">
        <v>1569</v>
      </c>
      <c r="AT147" s="118"/>
      <c r="AU147" s="118"/>
      <c r="AV147" s="118"/>
      <c r="AW147" s="118"/>
      <c r="AX147" s="118"/>
      <c r="AY147" s="118"/>
    </row>
    <row r="148" spans="1:51" ht="15">
      <c r="A148" s="118"/>
      <c r="B148" s="118"/>
      <c r="C148" s="119" t="s">
        <v>52</v>
      </c>
      <c r="D148" s="119" t="s">
        <v>1575</v>
      </c>
      <c r="E148" s="120" t="s">
        <v>1576</v>
      </c>
      <c r="F148" s="6" t="str">
        <f t="shared" si="4"/>
        <v>NTmD Maria Morales Rodriguez</v>
      </c>
      <c r="G148" s="118"/>
      <c r="H148" s="129">
        <v>5535979686</v>
      </c>
      <c r="I148" s="118"/>
      <c r="J148" s="118"/>
      <c r="K148" s="118"/>
      <c r="L148" s="118"/>
      <c r="M148" s="32">
        <f t="shared" si="1"/>
        <v>41</v>
      </c>
      <c r="N148" s="118"/>
      <c r="O148" s="6">
        <v>32</v>
      </c>
      <c r="P148" s="119">
        <v>9</v>
      </c>
      <c r="Q148" s="119">
        <v>4</v>
      </c>
      <c r="R148" s="119">
        <v>101</v>
      </c>
      <c r="S148" s="119" t="s">
        <v>1562</v>
      </c>
      <c r="T148" s="119">
        <v>1</v>
      </c>
      <c r="U148" s="119">
        <v>2</v>
      </c>
      <c r="V148" s="119">
        <v>1</v>
      </c>
      <c r="W148" s="119" t="s">
        <v>163</v>
      </c>
      <c r="X148" s="119">
        <v>2</v>
      </c>
      <c r="Y148" s="119">
        <v>1</v>
      </c>
      <c r="Z148" s="119">
        <v>1</v>
      </c>
      <c r="AA148" s="119" t="s">
        <v>551</v>
      </c>
      <c r="AB148" s="119">
        <v>6</v>
      </c>
      <c r="AC148" s="119">
        <v>0</v>
      </c>
      <c r="AD148" s="119">
        <v>1</v>
      </c>
      <c r="AE148" s="119">
        <v>15</v>
      </c>
      <c r="AF148" s="119">
        <v>1</v>
      </c>
      <c r="AG148" s="119">
        <v>9</v>
      </c>
      <c r="AH148" s="119">
        <v>2</v>
      </c>
      <c r="AI148" s="119">
        <v>4</v>
      </c>
      <c r="AJ148" s="119">
        <v>1</v>
      </c>
      <c r="AK148" s="119">
        <v>1</v>
      </c>
      <c r="AL148" s="119">
        <v>1</v>
      </c>
      <c r="AM148" s="119">
        <v>4</v>
      </c>
      <c r="AN148" s="119">
        <v>1</v>
      </c>
      <c r="AO148" s="119">
        <v>2</v>
      </c>
      <c r="AP148" s="119">
        <v>1</v>
      </c>
      <c r="AQ148" s="119" t="s">
        <v>1581</v>
      </c>
      <c r="AR148" s="119" t="s">
        <v>1582</v>
      </c>
      <c r="AS148" s="119" t="s">
        <v>1583</v>
      </c>
      <c r="AT148" s="129">
        <v>5535979686</v>
      </c>
      <c r="AU148" s="118"/>
      <c r="AV148" s="118"/>
      <c r="AW148" s="118"/>
      <c r="AX148" s="118"/>
      <c r="AY148" s="118"/>
    </row>
    <row r="149" spans="1:51" ht="12.75">
      <c r="A149" s="118"/>
      <c r="B149" s="118"/>
      <c r="C149" s="119" t="s">
        <v>52</v>
      </c>
      <c r="D149" s="120" t="s">
        <v>1584</v>
      </c>
      <c r="E149" s="119" t="s">
        <v>1585</v>
      </c>
      <c r="F149" s="6" t="str">
        <f t="shared" si="4"/>
        <v>NTmD Maria del Carmen Ramirez Chavez</v>
      </c>
      <c r="G149" s="118"/>
      <c r="H149" s="132">
        <v>17096702</v>
      </c>
      <c r="I149" s="119">
        <v>5564884880</v>
      </c>
      <c r="J149" s="118"/>
      <c r="K149" s="118"/>
      <c r="L149" s="118"/>
      <c r="M149" s="32">
        <f t="shared" si="1"/>
        <v>52</v>
      </c>
      <c r="N149" s="118"/>
      <c r="O149" s="6">
        <v>40</v>
      </c>
      <c r="P149" s="119">
        <v>9</v>
      </c>
      <c r="Q149" s="119">
        <v>215</v>
      </c>
      <c r="R149" s="119">
        <v>5</v>
      </c>
      <c r="S149" s="119" t="s">
        <v>1587</v>
      </c>
      <c r="T149" s="119">
        <v>2</v>
      </c>
      <c r="U149" s="118"/>
      <c r="V149" s="119" t="s">
        <v>1588</v>
      </c>
      <c r="W149" s="119" t="s">
        <v>92</v>
      </c>
      <c r="X149" s="119">
        <v>2</v>
      </c>
      <c r="Y149" s="119">
        <v>1</v>
      </c>
      <c r="Z149" s="119">
        <v>1</v>
      </c>
      <c r="AA149" s="119" t="s">
        <v>72</v>
      </c>
      <c r="AB149" s="119">
        <v>6</v>
      </c>
      <c r="AC149" s="119">
        <v>0</v>
      </c>
      <c r="AD149" s="119">
        <v>1</v>
      </c>
      <c r="AE149" s="119">
        <v>15</v>
      </c>
      <c r="AF149" s="119">
        <v>1</v>
      </c>
      <c r="AG149" s="119">
        <v>8.9</v>
      </c>
      <c r="AH149" s="119">
        <v>2</v>
      </c>
      <c r="AI149" s="119">
        <v>4</v>
      </c>
      <c r="AJ149" s="119">
        <v>1</v>
      </c>
      <c r="AK149" s="119">
        <v>1</v>
      </c>
      <c r="AL149" s="119">
        <v>2</v>
      </c>
      <c r="AM149" s="119">
        <v>9</v>
      </c>
      <c r="AN149" s="119">
        <v>1</v>
      </c>
      <c r="AO149" s="119">
        <v>1</v>
      </c>
      <c r="AP149" s="119">
        <v>1</v>
      </c>
      <c r="AQ149" s="118"/>
      <c r="AR149" s="118"/>
      <c r="AS149" s="119" t="s">
        <v>1590</v>
      </c>
      <c r="AT149" s="118"/>
      <c r="AU149" s="118"/>
      <c r="AV149" s="118"/>
      <c r="AW149" s="118"/>
      <c r="AX149" s="118"/>
      <c r="AY149" s="118"/>
    </row>
    <row r="150" spans="1:51" ht="15">
      <c r="A150" s="118"/>
      <c r="B150" s="118"/>
      <c r="C150" s="119" t="s">
        <v>52</v>
      </c>
      <c r="D150" s="119" t="s">
        <v>1593</v>
      </c>
      <c r="E150" s="119" t="s">
        <v>1594</v>
      </c>
      <c r="F150" s="6" t="str">
        <f t="shared" si="4"/>
        <v>NTmD Rene Reyes Martinez</v>
      </c>
      <c r="G150" s="118"/>
      <c r="H150" s="129">
        <v>5582391348</v>
      </c>
      <c r="I150" s="130">
        <v>5535758583</v>
      </c>
      <c r="J150" s="118"/>
      <c r="K150" s="119">
        <v>5577283978</v>
      </c>
      <c r="L150" s="118"/>
      <c r="M150" s="32">
        <f t="shared" si="1"/>
        <v>36</v>
      </c>
      <c r="N150" s="118"/>
      <c r="O150" s="6">
        <v>28</v>
      </c>
      <c r="P150" s="119">
        <v>4</v>
      </c>
      <c r="Q150" s="119">
        <v>101</v>
      </c>
      <c r="R150" s="118"/>
      <c r="S150" s="119" t="s">
        <v>1562</v>
      </c>
      <c r="T150" s="119">
        <v>1</v>
      </c>
      <c r="U150" s="119">
        <v>1</v>
      </c>
      <c r="V150" s="118"/>
      <c r="W150" s="119">
        <v>1</v>
      </c>
      <c r="X150" s="119">
        <v>1</v>
      </c>
      <c r="Y150" s="119">
        <v>2</v>
      </c>
      <c r="Z150" s="119">
        <v>1</v>
      </c>
      <c r="AA150" s="119" t="s">
        <v>95</v>
      </c>
      <c r="AB150" s="119">
        <v>7</v>
      </c>
      <c r="AC150" s="119">
        <v>0</v>
      </c>
      <c r="AD150" s="118"/>
      <c r="AE150" s="118"/>
      <c r="AF150" s="118"/>
      <c r="AG150" s="118"/>
      <c r="AH150" s="118"/>
      <c r="AI150" s="118"/>
      <c r="AJ150" s="118"/>
      <c r="AK150" s="118"/>
      <c r="AL150" s="118"/>
      <c r="AM150" s="118"/>
      <c r="AN150" s="118"/>
      <c r="AO150" s="118"/>
      <c r="AP150" s="118"/>
      <c r="AQ150" s="118"/>
      <c r="AR150" s="118"/>
      <c r="AS150" s="118"/>
      <c r="AT150" s="118"/>
      <c r="AU150" s="118"/>
      <c r="AV150" s="118"/>
      <c r="AW150" s="118"/>
      <c r="AX150" s="118"/>
      <c r="AY150" s="118"/>
    </row>
    <row r="151" spans="1:51" ht="12.75">
      <c r="A151" s="118"/>
      <c r="B151" s="118"/>
      <c r="C151" s="119" t="s">
        <v>52</v>
      </c>
      <c r="D151" s="120" t="s">
        <v>1599</v>
      </c>
      <c r="E151" s="119" t="s">
        <v>1600</v>
      </c>
      <c r="F151" s="6" t="str">
        <f t="shared" si="4"/>
        <v>NTmD Maribel Aragon Aguilar</v>
      </c>
      <c r="G151" s="118"/>
      <c r="H151" s="119">
        <v>40590247</v>
      </c>
      <c r="I151" s="118"/>
      <c r="J151" s="118"/>
      <c r="K151" s="118"/>
      <c r="L151" s="118"/>
      <c r="M151" s="32">
        <f t="shared" si="1"/>
        <v>57</v>
      </c>
      <c r="N151" s="118"/>
      <c r="O151" s="6">
        <v>44</v>
      </c>
      <c r="P151" s="119">
        <v>101</v>
      </c>
      <c r="Q151" s="119">
        <v>5</v>
      </c>
      <c r="R151" s="119">
        <v>11</v>
      </c>
      <c r="S151" s="119" t="s">
        <v>1602</v>
      </c>
      <c r="T151" s="119">
        <v>2</v>
      </c>
      <c r="U151" s="119">
        <v>2</v>
      </c>
      <c r="V151" s="119">
        <v>1</v>
      </c>
      <c r="W151" s="119" t="s">
        <v>776</v>
      </c>
      <c r="X151" s="119">
        <v>1</v>
      </c>
      <c r="Y151" s="119">
        <v>1</v>
      </c>
      <c r="Z151" s="119">
        <v>1</v>
      </c>
      <c r="AA151" s="119" t="s">
        <v>95</v>
      </c>
      <c r="AB151" s="119">
        <v>6</v>
      </c>
      <c r="AC151" s="119">
        <v>5</v>
      </c>
      <c r="AD151" s="119">
        <v>1</v>
      </c>
      <c r="AE151" s="119">
        <v>20</v>
      </c>
      <c r="AF151" s="119">
        <v>1</v>
      </c>
      <c r="AG151" s="119">
        <v>8.6</v>
      </c>
      <c r="AH151" s="119">
        <v>2</v>
      </c>
      <c r="AI151" s="119">
        <v>4</v>
      </c>
      <c r="AJ151" s="119">
        <v>0</v>
      </c>
      <c r="AK151" s="119">
        <v>1</v>
      </c>
      <c r="AL151" s="118"/>
      <c r="AM151" s="119">
        <v>3</v>
      </c>
      <c r="AN151" s="119">
        <v>1</v>
      </c>
      <c r="AO151" s="119">
        <v>1</v>
      </c>
      <c r="AP151" s="119">
        <v>1</v>
      </c>
      <c r="AQ151" s="118"/>
      <c r="AR151" s="119" t="s">
        <v>1605</v>
      </c>
      <c r="AS151" s="119" t="s">
        <v>1600</v>
      </c>
      <c r="AT151" s="118"/>
      <c r="AU151" s="6">
        <v>40590247</v>
      </c>
      <c r="AV151" s="118"/>
      <c r="AW151" s="118"/>
      <c r="AX151" s="118"/>
      <c r="AY151" s="118"/>
    </row>
    <row r="152" spans="1:51" ht="12.75">
      <c r="A152" s="118"/>
      <c r="B152" s="118"/>
      <c r="C152" s="119" t="s">
        <v>52</v>
      </c>
      <c r="D152" s="119" t="s">
        <v>1606</v>
      </c>
      <c r="E152" s="119" t="s">
        <v>1607</v>
      </c>
      <c r="F152" s="6" t="str">
        <f t="shared" si="4"/>
        <v>NTmD Esperanza Lira Chavez</v>
      </c>
      <c r="G152" s="118"/>
      <c r="H152" s="119">
        <v>25947007</v>
      </c>
      <c r="I152" s="119">
        <v>5514931149</v>
      </c>
      <c r="J152" s="118"/>
      <c r="K152" s="118"/>
      <c r="L152" s="118"/>
      <c r="M152" s="32">
        <f t="shared" si="1"/>
        <v>61</v>
      </c>
      <c r="N152" s="118"/>
      <c r="O152" s="6">
        <v>47</v>
      </c>
      <c r="P152" s="119">
        <v>11</v>
      </c>
      <c r="Q152" s="119">
        <v>15</v>
      </c>
      <c r="R152" s="119">
        <v>101</v>
      </c>
      <c r="S152" s="119" t="s">
        <v>1610</v>
      </c>
      <c r="T152" s="119">
        <v>2</v>
      </c>
      <c r="U152" s="119">
        <v>1</v>
      </c>
      <c r="V152" s="119">
        <v>1</v>
      </c>
      <c r="W152" s="119" t="s">
        <v>92</v>
      </c>
      <c r="X152" s="119">
        <v>2</v>
      </c>
      <c r="Y152" s="119">
        <v>1</v>
      </c>
      <c r="Z152" s="119">
        <v>1</v>
      </c>
      <c r="AA152" s="119">
        <v>99</v>
      </c>
      <c r="AB152" s="119">
        <v>9</v>
      </c>
      <c r="AC152" s="119">
        <v>0</v>
      </c>
      <c r="AD152" s="119">
        <v>2</v>
      </c>
      <c r="AE152" s="119">
        <v>25</v>
      </c>
      <c r="AF152" s="119">
        <v>1</v>
      </c>
      <c r="AG152" s="119">
        <v>7</v>
      </c>
      <c r="AH152" s="119">
        <v>2</v>
      </c>
      <c r="AI152" s="119">
        <v>4</v>
      </c>
      <c r="AJ152" s="119">
        <v>0</v>
      </c>
      <c r="AK152" s="119">
        <v>2</v>
      </c>
      <c r="AL152" s="119">
        <v>1</v>
      </c>
      <c r="AM152" s="119">
        <v>5</v>
      </c>
      <c r="AN152" s="119" t="s">
        <v>175</v>
      </c>
      <c r="AO152" s="119">
        <v>2</v>
      </c>
      <c r="AP152" s="119">
        <v>1</v>
      </c>
      <c r="AQ152" s="118"/>
      <c r="AR152" s="119" t="s">
        <v>1613</v>
      </c>
      <c r="AS152" s="119" t="s">
        <v>1607</v>
      </c>
      <c r="AT152" s="119">
        <v>5514931149</v>
      </c>
      <c r="AU152" s="119">
        <v>25947007</v>
      </c>
      <c r="AW152" s="118"/>
      <c r="AX152" s="118"/>
      <c r="AY152" s="118"/>
    </row>
    <row r="153" spans="1:51" ht="12.75">
      <c r="A153" s="118"/>
      <c r="B153" s="118"/>
      <c r="C153" s="119" t="s">
        <v>52</v>
      </c>
      <c r="D153" s="119" t="s">
        <v>1614</v>
      </c>
      <c r="E153" s="118"/>
      <c r="F153" s="6" t="str">
        <f t="shared" si="4"/>
        <v xml:space="preserve">NTmD </v>
      </c>
      <c r="G153" s="118"/>
      <c r="H153" s="119">
        <v>58430480</v>
      </c>
      <c r="I153" s="119">
        <v>5526928384</v>
      </c>
      <c r="J153" s="118"/>
      <c r="K153" s="118"/>
      <c r="L153" s="118"/>
      <c r="M153" s="32">
        <f t="shared" si="1"/>
        <v>61</v>
      </c>
      <c r="N153" s="118"/>
      <c r="O153" s="6">
        <v>47</v>
      </c>
      <c r="P153" s="119">
        <v>101</v>
      </c>
      <c r="Q153" s="119">
        <v>15</v>
      </c>
      <c r="R153" s="119">
        <v>11</v>
      </c>
      <c r="S153" s="119" t="s">
        <v>1617</v>
      </c>
      <c r="T153" s="119">
        <v>2</v>
      </c>
      <c r="U153" s="119">
        <v>1</v>
      </c>
      <c r="V153" s="119">
        <v>3</v>
      </c>
      <c r="W153" s="119" t="s">
        <v>154</v>
      </c>
      <c r="X153" s="119">
        <v>2</v>
      </c>
      <c r="Y153" s="119">
        <v>1</v>
      </c>
      <c r="Z153" s="119">
        <v>1</v>
      </c>
      <c r="AA153" s="119" t="s">
        <v>333</v>
      </c>
      <c r="AB153" s="119">
        <v>6</v>
      </c>
      <c r="AC153" s="119">
        <v>1</v>
      </c>
      <c r="AD153" s="119">
        <v>1</v>
      </c>
      <c r="AE153" s="119">
        <v>20</v>
      </c>
      <c r="AF153" s="119">
        <v>1</v>
      </c>
      <c r="AG153" s="119">
        <v>8</v>
      </c>
      <c r="AH153" s="119">
        <v>1</v>
      </c>
      <c r="AI153" s="119">
        <v>1</v>
      </c>
      <c r="AJ153" s="119">
        <v>1</v>
      </c>
      <c r="AK153" s="119">
        <v>2</v>
      </c>
      <c r="AL153" s="119">
        <v>2</v>
      </c>
      <c r="AM153" s="119">
        <v>6</v>
      </c>
      <c r="AN153" s="119">
        <v>1</v>
      </c>
      <c r="AO153" s="119">
        <v>1</v>
      </c>
      <c r="AP153" s="119">
        <v>2</v>
      </c>
      <c r="AQ153" s="118"/>
      <c r="AR153" s="119" t="s">
        <v>1620</v>
      </c>
      <c r="AS153" s="118"/>
      <c r="AT153" s="119">
        <v>5526928384</v>
      </c>
      <c r="AU153" s="119">
        <v>58430480</v>
      </c>
      <c r="AW153" s="118"/>
      <c r="AX153" s="118"/>
      <c r="AY153" s="118"/>
    </row>
    <row r="154" spans="1:51" ht="12.75">
      <c r="A154" s="118"/>
      <c r="B154" s="118"/>
      <c r="C154" s="119" t="s">
        <v>52</v>
      </c>
      <c r="D154" s="120" t="s">
        <v>1621</v>
      </c>
      <c r="E154" s="119" t="s">
        <v>1622</v>
      </c>
      <c r="F154" s="6" t="str">
        <f t="shared" si="4"/>
        <v>NTmD Alma E. Perez Martinez</v>
      </c>
      <c r="G154" s="118"/>
      <c r="H154" s="119">
        <v>71563376</v>
      </c>
      <c r="I154" s="119">
        <v>5535065216</v>
      </c>
      <c r="J154" s="118"/>
      <c r="K154" s="118"/>
      <c r="L154" s="118"/>
      <c r="M154" s="32">
        <f t="shared" si="1"/>
        <v>67</v>
      </c>
      <c r="N154" s="118"/>
      <c r="O154" s="6">
        <v>52</v>
      </c>
      <c r="P154" s="119">
        <v>215</v>
      </c>
      <c r="Q154" s="119">
        <v>5</v>
      </c>
      <c r="R154" s="119"/>
      <c r="S154" s="119" t="s">
        <v>1626</v>
      </c>
      <c r="T154" s="119">
        <v>2</v>
      </c>
      <c r="U154" s="119">
        <v>2</v>
      </c>
      <c r="V154" s="119">
        <v>3</v>
      </c>
      <c r="W154" s="119" t="s">
        <v>444</v>
      </c>
      <c r="X154" s="119">
        <v>2</v>
      </c>
      <c r="Y154" s="119">
        <v>1</v>
      </c>
      <c r="Z154" s="119">
        <v>1</v>
      </c>
      <c r="AA154" s="119" t="s">
        <v>72</v>
      </c>
      <c r="AB154" s="119" t="s">
        <v>136</v>
      </c>
      <c r="AC154" s="119">
        <v>7</v>
      </c>
      <c r="AD154" s="119">
        <v>1</v>
      </c>
      <c r="AE154" s="119">
        <v>10</v>
      </c>
      <c r="AF154" s="119">
        <v>1</v>
      </c>
      <c r="AG154" s="119">
        <v>10</v>
      </c>
      <c r="AH154" s="119">
        <v>2</v>
      </c>
      <c r="AI154" s="119">
        <v>4</v>
      </c>
      <c r="AJ154" s="119">
        <v>1</v>
      </c>
      <c r="AK154" s="119">
        <v>0</v>
      </c>
      <c r="AL154" s="119">
        <v>3</v>
      </c>
      <c r="AM154" s="119">
        <v>3</v>
      </c>
      <c r="AN154" s="119">
        <v>99</v>
      </c>
      <c r="AO154" s="119">
        <v>2</v>
      </c>
      <c r="AP154" s="119">
        <v>1</v>
      </c>
      <c r="AQ154" s="118"/>
      <c r="AR154" s="119" t="s">
        <v>1629</v>
      </c>
      <c r="AS154" s="119" t="s">
        <v>1630</v>
      </c>
      <c r="AT154" s="119">
        <v>5535065216</v>
      </c>
      <c r="AU154" s="119">
        <v>71563376</v>
      </c>
      <c r="AV154" s="118"/>
      <c r="AW154" s="118"/>
      <c r="AX154" s="118"/>
      <c r="AY154" s="118"/>
    </row>
    <row r="155" spans="1:51" ht="12.75" hidden="1">
      <c r="A155" s="118"/>
      <c r="B155" s="118"/>
      <c r="C155" s="119" t="s">
        <v>52</v>
      </c>
      <c r="D155" s="120" t="s">
        <v>1631</v>
      </c>
      <c r="E155" s="119" t="s">
        <v>1632</v>
      </c>
      <c r="F155" s="6" t="str">
        <f t="shared" si="4"/>
        <v>NTmD Jorge Fernandez</v>
      </c>
      <c r="G155" s="118"/>
      <c r="H155" s="119" t="s">
        <v>126</v>
      </c>
      <c r="I155" s="119">
        <v>5511123043</v>
      </c>
      <c r="J155" s="118"/>
      <c r="K155" s="118"/>
      <c r="L155" s="118"/>
      <c r="M155" s="32">
        <f t="shared" si="1"/>
        <v>72</v>
      </c>
      <c r="N155" s="118"/>
      <c r="O155" s="6">
        <v>56</v>
      </c>
      <c r="P155" s="119">
        <v>101</v>
      </c>
      <c r="Q155" s="119" t="s">
        <v>1634</v>
      </c>
      <c r="R155" s="118"/>
      <c r="S155" s="119" t="s">
        <v>1635</v>
      </c>
      <c r="T155" s="119">
        <v>1</v>
      </c>
      <c r="U155" s="119">
        <v>1</v>
      </c>
      <c r="V155" s="119">
        <v>1</v>
      </c>
      <c r="W155" s="119" t="s">
        <v>154</v>
      </c>
      <c r="X155" s="119">
        <v>2</v>
      </c>
      <c r="Y155" s="119">
        <v>1</v>
      </c>
      <c r="Z155" s="119">
        <v>1</v>
      </c>
      <c r="AA155" s="119" t="s">
        <v>95</v>
      </c>
      <c r="AB155" s="119" t="s">
        <v>1300</v>
      </c>
      <c r="AC155" s="119">
        <v>1</v>
      </c>
      <c r="AD155" s="119">
        <v>1</v>
      </c>
      <c r="AE155" s="119">
        <v>20</v>
      </c>
      <c r="AF155" s="119">
        <v>1</v>
      </c>
      <c r="AG155" s="119">
        <v>9</v>
      </c>
      <c r="AH155" s="119">
        <v>2</v>
      </c>
      <c r="AI155" s="119">
        <v>1</v>
      </c>
      <c r="AJ155" s="119">
        <v>0</v>
      </c>
      <c r="AK155" s="119">
        <v>1</v>
      </c>
      <c r="AL155" s="119">
        <v>1</v>
      </c>
      <c r="AM155" s="119">
        <v>6</v>
      </c>
      <c r="AN155" s="119">
        <v>1</v>
      </c>
      <c r="AO155" s="119">
        <v>2</v>
      </c>
      <c r="AP155" s="119">
        <v>2</v>
      </c>
      <c r="AQ155" s="119" t="s">
        <v>1636</v>
      </c>
      <c r="AR155" s="119" t="s">
        <v>1632</v>
      </c>
      <c r="AS155" s="119" t="s">
        <v>1637</v>
      </c>
      <c r="AT155" s="119">
        <v>5511123043</v>
      </c>
      <c r="AU155" s="118"/>
      <c r="AV155" s="118"/>
      <c r="AW155" s="118"/>
      <c r="AX155" s="118"/>
      <c r="AY155" s="118"/>
    </row>
    <row r="156" spans="1:51" ht="12.75">
      <c r="A156" s="118"/>
      <c r="B156" s="118"/>
      <c r="C156" s="119" t="s">
        <v>52</v>
      </c>
      <c r="D156" s="119" t="s">
        <v>1638</v>
      </c>
      <c r="E156" s="119" t="s">
        <v>1639</v>
      </c>
      <c r="F156" s="6" t="str">
        <f t="shared" si="4"/>
        <v>NTmD Gloria Marin</v>
      </c>
      <c r="G156" s="118"/>
      <c r="H156" s="119">
        <v>59887265</v>
      </c>
      <c r="I156" s="118"/>
      <c r="J156" s="118"/>
      <c r="K156" s="118"/>
      <c r="L156" s="118"/>
      <c r="M156" s="32">
        <f t="shared" si="1"/>
        <v>53</v>
      </c>
      <c r="N156" s="118"/>
      <c r="O156" s="6">
        <v>41</v>
      </c>
      <c r="P156" s="119">
        <v>5</v>
      </c>
      <c r="Q156" s="119">
        <v>5</v>
      </c>
      <c r="R156" s="119">
        <v>4</v>
      </c>
      <c r="S156" s="118"/>
      <c r="T156" s="119">
        <v>1</v>
      </c>
      <c r="U156" s="119">
        <v>1</v>
      </c>
      <c r="V156" s="119">
        <v>1</v>
      </c>
      <c r="W156" s="119" t="s">
        <v>92</v>
      </c>
      <c r="X156" s="119">
        <v>2</v>
      </c>
      <c r="Y156" s="119">
        <v>2</v>
      </c>
      <c r="Z156" s="119">
        <v>1</v>
      </c>
      <c r="AA156" s="119" t="s">
        <v>95</v>
      </c>
      <c r="AB156" s="119">
        <v>6</v>
      </c>
      <c r="AC156" s="119">
        <v>1</v>
      </c>
      <c r="AD156" s="119">
        <v>1</v>
      </c>
      <c r="AE156" s="119">
        <v>30</v>
      </c>
      <c r="AF156" s="119">
        <v>1</v>
      </c>
      <c r="AG156" s="119">
        <v>8</v>
      </c>
      <c r="AH156" s="119">
        <v>2</v>
      </c>
      <c r="AI156" s="118"/>
      <c r="AJ156" s="119">
        <v>1</v>
      </c>
      <c r="AK156" s="119">
        <v>1</v>
      </c>
      <c r="AL156" s="119">
        <v>1</v>
      </c>
      <c r="AM156" s="119">
        <v>6</v>
      </c>
      <c r="AN156" s="119">
        <v>1</v>
      </c>
      <c r="AO156" s="119">
        <v>1</v>
      </c>
      <c r="AP156" s="119">
        <v>2</v>
      </c>
      <c r="AQ156" s="118"/>
      <c r="AR156" s="119" t="s">
        <v>1640</v>
      </c>
      <c r="AS156" s="119" t="s">
        <v>1639</v>
      </c>
      <c r="AT156" s="118"/>
      <c r="AU156" s="119">
        <v>59887265</v>
      </c>
      <c r="AV156" s="119"/>
      <c r="AW156" s="118"/>
      <c r="AX156" s="118"/>
      <c r="AY156" s="118"/>
    </row>
    <row r="157" spans="1:51" ht="12.75">
      <c r="A157" s="133"/>
      <c r="B157" s="133"/>
      <c r="C157" s="134" t="s">
        <v>52</v>
      </c>
      <c r="D157" s="135" t="s">
        <v>1641</v>
      </c>
      <c r="E157" s="134" t="s">
        <v>1642</v>
      </c>
      <c r="F157" s="6" t="str">
        <f t="shared" si="4"/>
        <v>NTmD Sandra Rivera Padilla</v>
      </c>
      <c r="G157" s="133"/>
      <c r="H157" s="134">
        <v>25948254</v>
      </c>
      <c r="I157" s="133"/>
      <c r="J157" s="133"/>
      <c r="K157" s="133"/>
      <c r="L157" s="133"/>
      <c r="M157" s="32">
        <f t="shared" si="1"/>
        <v>79</v>
      </c>
      <c r="N157" s="133"/>
      <c r="O157" s="6">
        <v>61</v>
      </c>
      <c r="P157" s="134">
        <v>11</v>
      </c>
      <c r="Q157" s="134">
        <v>15</v>
      </c>
      <c r="R157" s="134">
        <v>215</v>
      </c>
      <c r="S157" s="134" t="s">
        <v>1567</v>
      </c>
      <c r="T157" s="134">
        <v>2</v>
      </c>
      <c r="U157" s="134">
        <v>1</v>
      </c>
      <c r="V157" s="134">
        <v>1</v>
      </c>
      <c r="W157" s="134" t="s">
        <v>163</v>
      </c>
      <c r="X157" s="134">
        <v>2</v>
      </c>
      <c r="Y157" s="134">
        <v>1</v>
      </c>
      <c r="Z157" s="134">
        <v>1</v>
      </c>
      <c r="AA157" s="134" t="s">
        <v>72</v>
      </c>
      <c r="AB157" s="134" t="s">
        <v>176</v>
      </c>
      <c r="AC157" s="134">
        <v>7</v>
      </c>
      <c r="AD157" s="134">
        <v>1</v>
      </c>
      <c r="AE157" s="134">
        <v>25</v>
      </c>
      <c r="AF157" s="134">
        <v>1</v>
      </c>
      <c r="AG157" s="134">
        <v>10</v>
      </c>
      <c r="AH157" s="134">
        <v>1</v>
      </c>
      <c r="AI157" s="134">
        <v>4</v>
      </c>
      <c r="AJ157" s="134">
        <v>2</v>
      </c>
      <c r="AK157" s="134">
        <v>1</v>
      </c>
      <c r="AL157" s="134">
        <v>1</v>
      </c>
      <c r="AM157" s="134">
        <v>4</v>
      </c>
      <c r="AN157" s="134">
        <v>1</v>
      </c>
      <c r="AO157" s="134">
        <v>2</v>
      </c>
      <c r="AP157" s="134">
        <v>1</v>
      </c>
      <c r="AQ157" s="133"/>
      <c r="AR157" s="134" t="s">
        <v>1643</v>
      </c>
      <c r="AS157" s="134" t="s">
        <v>1642</v>
      </c>
      <c r="AT157" s="134"/>
      <c r="AU157" s="6">
        <v>25948254</v>
      </c>
      <c r="AV157" s="133"/>
      <c r="AW157" s="133"/>
      <c r="AX157" s="133"/>
      <c r="AY157" s="133"/>
    </row>
    <row r="158" spans="1:51" ht="12.75" hidden="1">
      <c r="A158" s="136"/>
      <c r="B158" s="136"/>
      <c r="C158" s="137" t="s">
        <v>55</v>
      </c>
      <c r="D158" s="138" t="s">
        <v>1644</v>
      </c>
      <c r="E158" s="136"/>
      <c r="F158" s="6" t="str">
        <f t="shared" ref="F158:F198" si="5">CONCATENATE("NTmE ", E158)</f>
        <v xml:space="preserve">NTmE </v>
      </c>
      <c r="G158" s="136"/>
      <c r="H158" s="137" t="s">
        <v>126</v>
      </c>
      <c r="I158" s="136"/>
      <c r="J158" s="136"/>
      <c r="K158" s="136"/>
      <c r="L158" s="136"/>
      <c r="M158" s="32">
        <f t="shared" si="1"/>
        <v>49</v>
      </c>
      <c r="N158" s="136"/>
      <c r="O158" s="6">
        <v>38</v>
      </c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  <c r="AF158" s="136"/>
      <c r="AG158" s="136"/>
      <c r="AH158" s="136"/>
      <c r="AI158" s="136"/>
      <c r="AJ158" s="136"/>
      <c r="AK158" s="136"/>
      <c r="AL158" s="136"/>
      <c r="AM158" s="136"/>
      <c r="AN158" s="136"/>
      <c r="AO158" s="136"/>
      <c r="AP158" s="136"/>
      <c r="AQ158" s="136"/>
      <c r="AR158" s="136"/>
      <c r="AS158" s="136"/>
      <c r="AT158" s="136"/>
      <c r="AU158" s="136"/>
      <c r="AV158" s="136"/>
      <c r="AW158" s="136"/>
      <c r="AX158" s="136"/>
      <c r="AY158" s="136"/>
    </row>
    <row r="159" spans="1:51" ht="12.75" hidden="1">
      <c r="A159" s="118"/>
      <c r="B159" s="118"/>
      <c r="C159" s="119" t="s">
        <v>55</v>
      </c>
      <c r="D159" s="120" t="s">
        <v>1645</v>
      </c>
      <c r="E159" s="118"/>
      <c r="F159" s="6" t="str">
        <f t="shared" si="5"/>
        <v xml:space="preserve">NTmE </v>
      </c>
      <c r="G159" s="118"/>
      <c r="H159" s="119" t="s">
        <v>126</v>
      </c>
      <c r="I159" s="118"/>
      <c r="J159" s="118"/>
      <c r="K159" s="118"/>
      <c r="L159" s="118"/>
      <c r="M159" s="32">
        <f t="shared" si="1"/>
        <v>57</v>
      </c>
      <c r="N159" s="118"/>
      <c r="O159" s="6">
        <v>44</v>
      </c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18"/>
      <c r="AI159" s="118"/>
      <c r="AJ159" s="118"/>
      <c r="AK159" s="118"/>
      <c r="AL159" s="118"/>
      <c r="AM159" s="118"/>
      <c r="AN159" s="118"/>
      <c r="AO159" s="118"/>
      <c r="AP159" s="118"/>
      <c r="AQ159" s="118"/>
      <c r="AR159" s="118"/>
      <c r="AS159" s="118"/>
      <c r="AT159" s="118"/>
      <c r="AU159" s="118"/>
      <c r="AV159" s="118"/>
      <c r="AW159" s="118"/>
      <c r="AX159" s="118"/>
      <c r="AY159" s="118"/>
    </row>
    <row r="160" spans="1:51" ht="12.75" hidden="1">
      <c r="A160" s="118"/>
      <c r="B160" s="118"/>
      <c r="C160" s="119" t="s">
        <v>55</v>
      </c>
      <c r="D160" s="119" t="s">
        <v>1646</v>
      </c>
      <c r="E160" s="118"/>
      <c r="F160" s="6" t="str">
        <f t="shared" si="5"/>
        <v xml:space="preserve">NTmE </v>
      </c>
      <c r="G160" s="118"/>
      <c r="H160" s="119" t="s">
        <v>126</v>
      </c>
      <c r="I160" s="118"/>
      <c r="J160" s="118"/>
      <c r="K160" s="118"/>
      <c r="L160" s="118"/>
      <c r="M160" s="32">
        <f t="shared" si="1"/>
        <v>38</v>
      </c>
      <c r="N160" s="118"/>
      <c r="O160" s="6">
        <v>29</v>
      </c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  <c r="AO160" s="118"/>
      <c r="AP160" s="118"/>
      <c r="AQ160" s="118"/>
      <c r="AR160" s="118"/>
      <c r="AS160" s="118"/>
      <c r="AT160" s="118"/>
      <c r="AU160" s="118"/>
      <c r="AV160" s="118"/>
      <c r="AW160" s="118"/>
      <c r="AX160" s="118"/>
      <c r="AY160" s="118"/>
    </row>
    <row r="161" spans="1:51" ht="12.75" hidden="1">
      <c r="A161" s="118"/>
      <c r="B161" s="118"/>
      <c r="C161" s="119" t="s">
        <v>55</v>
      </c>
      <c r="D161" s="119" t="s">
        <v>1647</v>
      </c>
      <c r="E161" s="118"/>
      <c r="F161" s="6" t="str">
        <f t="shared" si="5"/>
        <v xml:space="preserve">NTmE </v>
      </c>
      <c r="G161" s="118"/>
      <c r="H161" s="119" t="s">
        <v>126</v>
      </c>
      <c r="I161" s="118"/>
      <c r="J161" s="118"/>
      <c r="K161" s="118"/>
      <c r="L161" s="118"/>
      <c r="M161" s="32">
        <f t="shared" si="1"/>
        <v>61</v>
      </c>
      <c r="N161" s="118"/>
      <c r="O161" s="6">
        <v>47</v>
      </c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  <c r="AL161" s="118"/>
      <c r="AM161" s="118"/>
      <c r="AN161" s="118"/>
      <c r="AO161" s="118"/>
      <c r="AP161" s="118"/>
      <c r="AQ161" s="118"/>
      <c r="AR161" s="118"/>
      <c r="AS161" s="118"/>
      <c r="AT161" s="118"/>
      <c r="AU161" s="118"/>
      <c r="AV161" s="118"/>
      <c r="AW161" s="118"/>
      <c r="AX161" s="118"/>
      <c r="AY161" s="118"/>
    </row>
    <row r="162" spans="1:51" ht="12.75" hidden="1">
      <c r="A162" s="118"/>
      <c r="B162" s="118"/>
      <c r="C162" s="119" t="s">
        <v>55</v>
      </c>
      <c r="D162" s="119" t="s">
        <v>1648</v>
      </c>
      <c r="E162" s="118"/>
      <c r="F162" s="6" t="str">
        <f t="shared" si="5"/>
        <v xml:space="preserve">NTmE </v>
      </c>
      <c r="G162" s="118"/>
      <c r="H162" s="119" t="s">
        <v>126</v>
      </c>
      <c r="I162" s="118"/>
      <c r="J162" s="118"/>
      <c r="K162" s="118"/>
      <c r="L162" s="118"/>
      <c r="M162" s="32">
        <f t="shared" si="1"/>
        <v>38</v>
      </c>
      <c r="N162" s="118"/>
      <c r="O162" s="6">
        <v>29</v>
      </c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R162" s="118"/>
      <c r="AS162" s="118"/>
      <c r="AT162" s="118"/>
      <c r="AU162" s="118"/>
      <c r="AV162" s="118"/>
      <c r="AW162" s="118"/>
      <c r="AX162" s="118"/>
      <c r="AY162" s="118"/>
    </row>
    <row r="163" spans="1:51" ht="12.75" hidden="1">
      <c r="A163" s="118"/>
      <c r="B163" s="118"/>
      <c r="C163" s="119" t="s">
        <v>55</v>
      </c>
      <c r="D163" s="119" t="s">
        <v>1649</v>
      </c>
      <c r="E163" s="118"/>
      <c r="F163" s="6" t="str">
        <f t="shared" si="5"/>
        <v xml:space="preserve">NTmE </v>
      </c>
      <c r="G163" s="118"/>
      <c r="H163" s="119" t="s">
        <v>126</v>
      </c>
      <c r="I163" s="118"/>
      <c r="J163" s="118"/>
      <c r="K163" s="118"/>
      <c r="L163" s="118"/>
      <c r="M163" s="32">
        <f t="shared" si="1"/>
        <v>54</v>
      </c>
      <c r="N163" s="118"/>
      <c r="O163" s="6">
        <v>42</v>
      </c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8"/>
      <c r="AS163" s="118"/>
      <c r="AT163" s="118"/>
      <c r="AU163" s="118"/>
      <c r="AV163" s="118"/>
      <c r="AW163" s="118"/>
      <c r="AX163" s="118"/>
      <c r="AY163" s="118"/>
    </row>
    <row r="164" spans="1:51" ht="12.75" hidden="1">
      <c r="A164" s="118"/>
      <c r="B164" s="118"/>
      <c r="C164" s="119" t="s">
        <v>55</v>
      </c>
      <c r="D164" s="120" t="s">
        <v>1650</v>
      </c>
      <c r="E164" s="118"/>
      <c r="F164" s="6" t="str">
        <f t="shared" si="5"/>
        <v xml:space="preserve">NTmE </v>
      </c>
      <c r="G164" s="118"/>
      <c r="H164" s="119" t="s">
        <v>126</v>
      </c>
      <c r="I164" s="118"/>
      <c r="J164" s="118"/>
      <c r="K164" s="118"/>
      <c r="L164" s="118"/>
      <c r="M164" s="32">
        <f t="shared" si="1"/>
        <v>39</v>
      </c>
      <c r="N164" s="118"/>
      <c r="O164" s="6">
        <v>30</v>
      </c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8"/>
      <c r="AT164" s="118"/>
      <c r="AU164" s="118"/>
      <c r="AV164" s="118"/>
      <c r="AW164" s="118"/>
      <c r="AX164" s="118"/>
      <c r="AY164" s="118"/>
    </row>
    <row r="165" spans="1:51" ht="12.75" hidden="1">
      <c r="A165" s="118"/>
      <c r="B165" s="118"/>
      <c r="C165" s="119" t="s">
        <v>55</v>
      </c>
      <c r="D165" s="119" t="s">
        <v>1651</v>
      </c>
      <c r="E165" s="118"/>
      <c r="F165" s="6" t="str">
        <f t="shared" si="5"/>
        <v xml:space="preserve">NTmE </v>
      </c>
      <c r="G165" s="118"/>
      <c r="H165" s="119" t="s">
        <v>126</v>
      </c>
      <c r="I165" s="118"/>
      <c r="J165" s="118"/>
      <c r="K165" s="118"/>
      <c r="L165" s="118"/>
      <c r="M165" s="32">
        <f t="shared" si="1"/>
        <v>31</v>
      </c>
      <c r="N165" s="118"/>
      <c r="O165" s="6">
        <v>24</v>
      </c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18"/>
      <c r="AI165" s="118"/>
      <c r="AJ165" s="118"/>
      <c r="AK165" s="118"/>
      <c r="AL165" s="118"/>
      <c r="AM165" s="118"/>
      <c r="AN165" s="118"/>
      <c r="AO165" s="118"/>
      <c r="AP165" s="118"/>
      <c r="AQ165" s="118"/>
      <c r="AR165" s="118"/>
      <c r="AS165" s="118"/>
      <c r="AT165" s="118"/>
      <c r="AU165" s="118"/>
      <c r="AV165" s="118"/>
      <c r="AW165" s="118"/>
      <c r="AX165" s="118"/>
      <c r="AY165" s="118"/>
    </row>
    <row r="166" spans="1:51" ht="12.75" hidden="1">
      <c r="A166" s="118"/>
      <c r="B166" s="118"/>
      <c r="C166" s="119" t="s">
        <v>55</v>
      </c>
      <c r="D166" s="120" t="s">
        <v>1652</v>
      </c>
      <c r="E166" s="118"/>
      <c r="F166" s="6" t="str">
        <f t="shared" si="5"/>
        <v xml:space="preserve">NTmE </v>
      </c>
      <c r="G166" s="118"/>
      <c r="H166" s="119" t="s">
        <v>126</v>
      </c>
      <c r="I166" s="118"/>
      <c r="J166" s="118"/>
      <c r="K166" s="118"/>
      <c r="L166" s="118"/>
      <c r="M166" s="32">
        <f t="shared" si="1"/>
        <v>53</v>
      </c>
      <c r="N166" s="118"/>
      <c r="O166" s="6">
        <v>41</v>
      </c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18"/>
      <c r="AI166" s="118"/>
      <c r="AJ166" s="118"/>
      <c r="AK166" s="118"/>
      <c r="AL166" s="118"/>
      <c r="AM166" s="118"/>
      <c r="AN166" s="118"/>
      <c r="AO166" s="118"/>
      <c r="AP166" s="118"/>
      <c r="AQ166" s="118"/>
      <c r="AR166" s="118"/>
      <c r="AS166" s="118"/>
      <c r="AT166" s="118"/>
      <c r="AU166" s="118"/>
      <c r="AV166" s="118"/>
      <c r="AW166" s="118"/>
      <c r="AX166" s="118"/>
      <c r="AY166" s="118"/>
    </row>
    <row r="167" spans="1:51" ht="12.75" hidden="1">
      <c r="A167" s="118"/>
      <c r="B167" s="118"/>
      <c r="C167" s="119" t="s">
        <v>55</v>
      </c>
      <c r="D167" s="120" t="s">
        <v>1653</v>
      </c>
      <c r="E167" s="118"/>
      <c r="F167" s="6" t="str">
        <f t="shared" si="5"/>
        <v xml:space="preserve">NTmE </v>
      </c>
      <c r="G167" s="118"/>
      <c r="H167" s="119" t="s">
        <v>126</v>
      </c>
      <c r="I167" s="118"/>
      <c r="J167" s="118"/>
      <c r="K167" s="118"/>
      <c r="L167" s="118"/>
      <c r="M167" s="32">
        <f t="shared" si="1"/>
        <v>56</v>
      </c>
      <c r="N167" s="118"/>
      <c r="O167" s="6">
        <v>43</v>
      </c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  <c r="AL167" s="118"/>
      <c r="AM167" s="118"/>
      <c r="AN167" s="118"/>
      <c r="AO167" s="118"/>
      <c r="AP167" s="118"/>
      <c r="AQ167" s="118"/>
      <c r="AR167" s="118"/>
      <c r="AS167" s="118"/>
      <c r="AT167" s="118"/>
      <c r="AU167" s="118"/>
      <c r="AV167" s="118"/>
      <c r="AW167" s="118"/>
      <c r="AX167" s="118"/>
      <c r="AY167" s="118"/>
    </row>
    <row r="168" spans="1:51" ht="12.75" hidden="1">
      <c r="A168" s="118"/>
      <c r="B168" s="118"/>
      <c r="C168" s="119" t="s">
        <v>55</v>
      </c>
      <c r="D168" s="119" t="s">
        <v>1654</v>
      </c>
      <c r="E168" s="118"/>
      <c r="F168" s="6" t="str">
        <f t="shared" si="5"/>
        <v xml:space="preserve">NTmE </v>
      </c>
      <c r="G168" s="118"/>
      <c r="H168" s="119" t="s">
        <v>126</v>
      </c>
      <c r="I168" s="118"/>
      <c r="J168" s="118"/>
      <c r="K168" s="118"/>
      <c r="L168" s="118"/>
      <c r="M168" s="32">
        <f t="shared" si="1"/>
        <v>48</v>
      </c>
      <c r="N168" s="118"/>
      <c r="O168" s="6">
        <v>37</v>
      </c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  <c r="AK168" s="118"/>
      <c r="AL168" s="118"/>
      <c r="AM168" s="118"/>
      <c r="AN168" s="118"/>
      <c r="AO168" s="118"/>
      <c r="AP168" s="118"/>
      <c r="AQ168" s="118"/>
      <c r="AR168" s="118"/>
      <c r="AS168" s="118"/>
      <c r="AT168" s="118"/>
      <c r="AU168" s="118"/>
      <c r="AV168" s="118"/>
      <c r="AW168" s="118"/>
      <c r="AX168" s="118"/>
      <c r="AY168" s="118"/>
    </row>
    <row r="169" spans="1:51" ht="12.75" hidden="1">
      <c r="A169" s="118"/>
      <c r="B169" s="118"/>
      <c r="C169" s="119" t="s">
        <v>55</v>
      </c>
      <c r="D169" s="120" t="s">
        <v>1655</v>
      </c>
      <c r="E169" s="118"/>
      <c r="F169" s="6" t="str">
        <f t="shared" si="5"/>
        <v xml:space="preserve">NTmE </v>
      </c>
      <c r="G169" s="118"/>
      <c r="H169" s="119" t="s">
        <v>126</v>
      </c>
      <c r="I169" s="118"/>
      <c r="J169" s="118"/>
      <c r="K169" s="118"/>
      <c r="L169" s="118"/>
      <c r="M169" s="32">
        <f t="shared" si="1"/>
        <v>63</v>
      </c>
      <c r="N169" s="118"/>
      <c r="O169" s="6">
        <v>49</v>
      </c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8"/>
      <c r="AJ169" s="118"/>
      <c r="AK169" s="118"/>
      <c r="AL169" s="118"/>
      <c r="AM169" s="118"/>
      <c r="AN169" s="118"/>
      <c r="AO169" s="118"/>
      <c r="AP169" s="118"/>
      <c r="AQ169" s="118"/>
      <c r="AR169" s="118"/>
      <c r="AS169" s="118"/>
      <c r="AT169" s="118"/>
      <c r="AU169" s="118"/>
      <c r="AV169" s="118"/>
      <c r="AW169" s="118"/>
      <c r="AX169" s="118"/>
      <c r="AY169" s="118"/>
    </row>
    <row r="170" spans="1:51" ht="12.75" hidden="1">
      <c r="A170" s="118"/>
      <c r="B170" s="118"/>
      <c r="C170" s="119" t="s">
        <v>55</v>
      </c>
      <c r="D170" s="120" t="s">
        <v>1656</v>
      </c>
      <c r="E170" s="118"/>
      <c r="F170" s="6" t="str">
        <f t="shared" si="5"/>
        <v xml:space="preserve">NTmE </v>
      </c>
      <c r="G170" s="118"/>
      <c r="H170" s="119" t="s">
        <v>126</v>
      </c>
      <c r="I170" s="118"/>
      <c r="J170" s="118"/>
      <c r="K170" s="118"/>
      <c r="L170" s="118"/>
      <c r="M170" s="32">
        <f t="shared" si="1"/>
        <v>64</v>
      </c>
      <c r="N170" s="118"/>
      <c r="O170" s="6">
        <v>50</v>
      </c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  <c r="AK170" s="118"/>
      <c r="AL170" s="118"/>
      <c r="AM170" s="118"/>
      <c r="AN170" s="118"/>
      <c r="AO170" s="118"/>
      <c r="AP170" s="118"/>
      <c r="AQ170" s="118"/>
      <c r="AR170" s="118"/>
      <c r="AS170" s="118"/>
      <c r="AT170" s="118"/>
      <c r="AU170" s="118"/>
      <c r="AV170" s="118"/>
      <c r="AW170" s="118"/>
      <c r="AX170" s="118"/>
      <c r="AY170" s="118"/>
    </row>
    <row r="171" spans="1:51" ht="12.75" hidden="1">
      <c r="A171" s="118"/>
      <c r="B171" s="118"/>
      <c r="C171" s="119" t="s">
        <v>55</v>
      </c>
      <c r="D171" s="120" t="s">
        <v>1657</v>
      </c>
      <c r="E171" s="118"/>
      <c r="F171" s="6" t="str">
        <f t="shared" si="5"/>
        <v xml:space="preserve">NTmE </v>
      </c>
      <c r="G171" s="118"/>
      <c r="H171" s="119" t="s">
        <v>126</v>
      </c>
      <c r="I171" s="118"/>
      <c r="J171" s="118"/>
      <c r="K171" s="118"/>
      <c r="L171" s="118"/>
      <c r="M171" s="32">
        <f t="shared" si="1"/>
        <v>52</v>
      </c>
      <c r="N171" s="118"/>
      <c r="O171" s="6">
        <v>40</v>
      </c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  <c r="AK171" s="118"/>
      <c r="AL171" s="118"/>
      <c r="AM171" s="118"/>
      <c r="AN171" s="118"/>
      <c r="AO171" s="118"/>
      <c r="AP171" s="118"/>
      <c r="AQ171" s="118"/>
      <c r="AR171" s="118"/>
      <c r="AS171" s="118"/>
      <c r="AT171" s="118"/>
      <c r="AU171" s="118"/>
      <c r="AV171" s="118"/>
      <c r="AW171" s="118"/>
      <c r="AX171" s="118"/>
      <c r="AY171" s="118"/>
    </row>
    <row r="172" spans="1:51" ht="12.75" hidden="1">
      <c r="A172" s="118"/>
      <c r="B172" s="118"/>
      <c r="C172" s="119" t="s">
        <v>55</v>
      </c>
      <c r="D172" s="119" t="s">
        <v>1658</v>
      </c>
      <c r="E172" s="118"/>
      <c r="F172" s="6" t="str">
        <f t="shared" si="5"/>
        <v xml:space="preserve">NTmE </v>
      </c>
      <c r="G172" s="118"/>
      <c r="H172" s="119" t="s">
        <v>126</v>
      </c>
      <c r="I172" s="118"/>
      <c r="J172" s="118"/>
      <c r="K172" s="118"/>
      <c r="L172" s="118"/>
      <c r="M172" s="32">
        <f t="shared" si="1"/>
        <v>49</v>
      </c>
      <c r="N172" s="118"/>
      <c r="O172" s="6">
        <v>38</v>
      </c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H172" s="118"/>
      <c r="AI172" s="118"/>
      <c r="AJ172" s="118"/>
      <c r="AK172" s="118"/>
      <c r="AL172" s="118"/>
      <c r="AM172" s="118"/>
      <c r="AN172" s="118"/>
      <c r="AO172" s="118"/>
      <c r="AP172" s="118"/>
      <c r="AQ172" s="118"/>
      <c r="AR172" s="118"/>
      <c r="AS172" s="118"/>
      <c r="AT172" s="118"/>
      <c r="AU172" s="118"/>
      <c r="AV172" s="118"/>
      <c r="AW172" s="118"/>
      <c r="AX172" s="118"/>
      <c r="AY172" s="118"/>
    </row>
    <row r="173" spans="1:51" ht="12.75" hidden="1">
      <c r="A173" s="118"/>
      <c r="B173" s="118"/>
      <c r="C173" s="119" t="s">
        <v>55</v>
      </c>
      <c r="D173" s="119" t="s">
        <v>1659</v>
      </c>
      <c r="E173" s="118"/>
      <c r="F173" s="6" t="str">
        <f t="shared" si="5"/>
        <v xml:space="preserve">NTmE </v>
      </c>
      <c r="G173" s="118"/>
      <c r="H173" s="119" t="s">
        <v>126</v>
      </c>
      <c r="I173" s="118"/>
      <c r="J173" s="118"/>
      <c r="K173" s="118"/>
      <c r="L173" s="118"/>
      <c r="M173" s="32">
        <f t="shared" si="1"/>
        <v>56</v>
      </c>
      <c r="N173" s="118"/>
      <c r="O173" s="6">
        <v>43</v>
      </c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H173" s="118"/>
      <c r="AI173" s="118"/>
      <c r="AJ173" s="118"/>
      <c r="AK173" s="118"/>
      <c r="AL173" s="118"/>
      <c r="AM173" s="118"/>
      <c r="AN173" s="118"/>
      <c r="AO173" s="118"/>
      <c r="AP173" s="118"/>
      <c r="AQ173" s="118"/>
      <c r="AR173" s="118"/>
      <c r="AS173" s="118"/>
      <c r="AT173" s="118"/>
      <c r="AU173" s="118"/>
      <c r="AV173" s="118"/>
      <c r="AW173" s="118"/>
      <c r="AX173" s="118"/>
      <c r="AY173" s="118"/>
    </row>
    <row r="174" spans="1:51" ht="12.75" hidden="1">
      <c r="A174" s="118"/>
      <c r="B174" s="118"/>
      <c r="C174" s="119" t="s">
        <v>55</v>
      </c>
      <c r="D174" s="119" t="s">
        <v>1660</v>
      </c>
      <c r="E174" s="118"/>
      <c r="F174" s="6" t="str">
        <f t="shared" si="5"/>
        <v xml:space="preserve">NTmE </v>
      </c>
      <c r="G174" s="118"/>
      <c r="H174" s="119" t="s">
        <v>126</v>
      </c>
      <c r="I174" s="118"/>
      <c r="J174" s="118"/>
      <c r="K174" s="118"/>
      <c r="L174" s="118"/>
      <c r="M174" s="32">
        <f t="shared" si="1"/>
        <v>50</v>
      </c>
      <c r="N174" s="118"/>
      <c r="O174" s="6">
        <v>39</v>
      </c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18"/>
      <c r="AR174" s="118"/>
      <c r="AS174" s="118"/>
      <c r="AT174" s="118"/>
      <c r="AU174" s="118"/>
      <c r="AV174" s="118"/>
      <c r="AW174" s="118"/>
      <c r="AX174" s="118"/>
      <c r="AY174" s="118"/>
    </row>
    <row r="175" spans="1:51" ht="12.75" hidden="1">
      <c r="A175" s="118"/>
      <c r="B175" s="118"/>
      <c r="C175" s="119" t="s">
        <v>55</v>
      </c>
      <c r="D175" s="120" t="s">
        <v>1661</v>
      </c>
      <c r="E175" s="118"/>
      <c r="F175" s="6" t="str">
        <f t="shared" si="5"/>
        <v xml:space="preserve">NTmE </v>
      </c>
      <c r="G175" s="118"/>
      <c r="H175" s="119" t="s">
        <v>126</v>
      </c>
      <c r="I175" s="118"/>
      <c r="J175" s="118"/>
      <c r="K175" s="118"/>
      <c r="L175" s="118"/>
      <c r="M175" s="32">
        <f t="shared" si="1"/>
        <v>44</v>
      </c>
      <c r="N175" s="118"/>
      <c r="O175" s="6">
        <v>34</v>
      </c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8"/>
      <c r="AS175" s="118"/>
      <c r="AT175" s="118"/>
      <c r="AU175" s="118"/>
      <c r="AV175" s="118"/>
      <c r="AW175" s="118"/>
      <c r="AX175" s="118"/>
      <c r="AY175" s="118"/>
    </row>
    <row r="176" spans="1:51" ht="12.75" hidden="1">
      <c r="A176" s="118"/>
      <c r="B176" s="118"/>
      <c r="C176" s="119" t="s">
        <v>55</v>
      </c>
      <c r="D176" s="119" t="s">
        <v>1662</v>
      </c>
      <c r="E176" s="118"/>
      <c r="F176" s="6" t="str">
        <f t="shared" si="5"/>
        <v xml:space="preserve">NTmE </v>
      </c>
      <c r="G176" s="118"/>
      <c r="H176" s="119" t="s">
        <v>126</v>
      </c>
      <c r="I176" s="118"/>
      <c r="J176" s="118"/>
      <c r="K176" s="118"/>
      <c r="L176" s="118"/>
      <c r="M176" s="32">
        <f t="shared" si="1"/>
        <v>67</v>
      </c>
      <c r="N176" s="118"/>
      <c r="O176" s="6">
        <v>52</v>
      </c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8"/>
      <c r="AT176" s="118"/>
      <c r="AU176" s="118"/>
      <c r="AV176" s="118"/>
      <c r="AW176" s="118"/>
      <c r="AX176" s="118"/>
      <c r="AY176" s="118"/>
    </row>
    <row r="177" spans="1:51" ht="12.75" hidden="1">
      <c r="A177" s="118"/>
      <c r="B177" s="118"/>
      <c r="C177" s="119" t="s">
        <v>55</v>
      </c>
      <c r="D177" s="119" t="s">
        <v>1667</v>
      </c>
      <c r="E177" s="118"/>
      <c r="F177" s="6" t="str">
        <f t="shared" si="5"/>
        <v xml:space="preserve">NTmE </v>
      </c>
      <c r="G177" s="118"/>
      <c r="H177" s="119" t="s">
        <v>126</v>
      </c>
      <c r="I177" s="118"/>
      <c r="J177" s="118"/>
      <c r="K177" s="118"/>
      <c r="L177" s="118"/>
      <c r="M177" s="32">
        <f t="shared" si="1"/>
        <v>59</v>
      </c>
      <c r="N177" s="118"/>
      <c r="O177" s="6">
        <v>46</v>
      </c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8"/>
      <c r="AT177" s="118"/>
      <c r="AU177" s="118"/>
      <c r="AV177" s="118"/>
      <c r="AW177" s="118"/>
      <c r="AX177" s="118"/>
      <c r="AY177" s="118"/>
    </row>
    <row r="178" spans="1:51" ht="12.75" hidden="1">
      <c r="A178" s="118"/>
      <c r="B178" s="118"/>
      <c r="C178" s="119" t="s">
        <v>55</v>
      </c>
      <c r="D178" s="120" t="s">
        <v>1668</v>
      </c>
      <c r="E178" s="118"/>
      <c r="F178" s="6" t="str">
        <f t="shared" si="5"/>
        <v xml:space="preserve">NTmE </v>
      </c>
      <c r="G178" s="118"/>
      <c r="H178" s="119" t="s">
        <v>126</v>
      </c>
      <c r="I178" s="118"/>
      <c r="J178" s="118"/>
      <c r="K178" s="118"/>
      <c r="L178" s="118"/>
      <c r="M178" s="32">
        <f t="shared" si="1"/>
        <v>59</v>
      </c>
      <c r="N178" s="118"/>
      <c r="O178" s="6">
        <v>46</v>
      </c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  <c r="AO178" s="118"/>
      <c r="AP178" s="118"/>
      <c r="AQ178" s="118"/>
      <c r="AR178" s="118"/>
      <c r="AS178" s="118"/>
      <c r="AT178" s="118"/>
      <c r="AU178" s="118"/>
      <c r="AV178" s="118"/>
      <c r="AW178" s="118"/>
      <c r="AX178" s="118"/>
      <c r="AY178" s="118"/>
    </row>
    <row r="179" spans="1:51" ht="12.75" hidden="1">
      <c r="A179" s="118"/>
      <c r="B179" s="118"/>
      <c r="C179" s="119" t="s">
        <v>55</v>
      </c>
      <c r="D179" s="119" t="s">
        <v>1669</v>
      </c>
      <c r="E179" s="118"/>
      <c r="F179" s="6" t="str">
        <f t="shared" si="5"/>
        <v xml:space="preserve">NTmE </v>
      </c>
      <c r="G179" s="118"/>
      <c r="H179" s="119" t="s">
        <v>126</v>
      </c>
      <c r="I179" s="118"/>
      <c r="J179" s="118"/>
      <c r="K179" s="118"/>
      <c r="L179" s="118"/>
      <c r="M179" s="32">
        <f t="shared" si="1"/>
        <v>38</v>
      </c>
      <c r="N179" s="130">
        <v>0</v>
      </c>
      <c r="O179" s="6">
        <v>29</v>
      </c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  <c r="AF179" s="118"/>
      <c r="AG179" s="118"/>
      <c r="AH179" s="118"/>
      <c r="AI179" s="118"/>
      <c r="AJ179" s="118"/>
      <c r="AK179" s="118"/>
      <c r="AL179" s="118"/>
      <c r="AM179" s="118"/>
      <c r="AN179" s="118"/>
      <c r="AO179" s="118"/>
      <c r="AP179" s="118"/>
      <c r="AQ179" s="118"/>
      <c r="AR179" s="118"/>
      <c r="AS179" s="118"/>
      <c r="AT179" s="118"/>
      <c r="AU179" s="118"/>
      <c r="AV179" s="118"/>
      <c r="AW179" s="118"/>
      <c r="AX179" s="118"/>
      <c r="AY179" s="118"/>
    </row>
    <row r="180" spans="1:51" ht="12.75" hidden="1">
      <c r="A180" s="118"/>
      <c r="B180" s="118"/>
      <c r="C180" s="119" t="s">
        <v>55</v>
      </c>
      <c r="D180" s="120" t="s">
        <v>1670</v>
      </c>
      <c r="E180" s="118"/>
      <c r="F180" s="6" t="str">
        <f t="shared" si="5"/>
        <v xml:space="preserve">NTmE </v>
      </c>
      <c r="G180" s="118"/>
      <c r="H180" s="119" t="s">
        <v>126</v>
      </c>
      <c r="I180" s="118"/>
      <c r="J180" s="118"/>
      <c r="K180" s="118"/>
      <c r="L180" s="118"/>
      <c r="M180" s="32">
        <f t="shared" si="1"/>
        <v>41</v>
      </c>
      <c r="N180" s="130">
        <v>0</v>
      </c>
      <c r="O180" s="6">
        <v>32</v>
      </c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H180" s="118"/>
      <c r="AI180" s="118"/>
      <c r="AJ180" s="118"/>
      <c r="AK180" s="118"/>
      <c r="AL180" s="118"/>
      <c r="AM180" s="118"/>
      <c r="AN180" s="118"/>
      <c r="AO180" s="118"/>
      <c r="AP180" s="118"/>
      <c r="AQ180" s="118"/>
      <c r="AR180" s="118"/>
      <c r="AS180" s="118"/>
      <c r="AT180" s="118"/>
      <c r="AU180" s="118"/>
      <c r="AV180" s="118"/>
      <c r="AW180" s="118"/>
      <c r="AX180" s="118"/>
      <c r="AY180" s="118"/>
    </row>
    <row r="181" spans="1:51" ht="12.75" hidden="1">
      <c r="A181" s="118"/>
      <c r="B181" s="118"/>
      <c r="C181" s="119" t="s">
        <v>55</v>
      </c>
      <c r="D181" s="120" t="s">
        <v>1671</v>
      </c>
      <c r="E181" s="118"/>
      <c r="F181" s="6" t="str">
        <f t="shared" si="5"/>
        <v xml:space="preserve">NTmE </v>
      </c>
      <c r="G181" s="118"/>
      <c r="H181" s="119" t="s">
        <v>126</v>
      </c>
      <c r="I181" s="118"/>
      <c r="J181" s="118"/>
      <c r="K181" s="118"/>
      <c r="L181" s="118"/>
      <c r="M181" s="32">
        <f t="shared" si="1"/>
        <v>50</v>
      </c>
      <c r="N181" s="130">
        <v>0</v>
      </c>
      <c r="O181" s="6">
        <v>39</v>
      </c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H181" s="118"/>
      <c r="AI181" s="118"/>
      <c r="AJ181" s="118"/>
      <c r="AK181" s="118"/>
      <c r="AL181" s="118"/>
      <c r="AM181" s="118"/>
      <c r="AN181" s="118"/>
      <c r="AO181" s="118"/>
      <c r="AP181" s="118"/>
      <c r="AQ181" s="118"/>
      <c r="AR181" s="118"/>
      <c r="AS181" s="118"/>
      <c r="AT181" s="118"/>
      <c r="AU181" s="118"/>
      <c r="AV181" s="118"/>
      <c r="AW181" s="118"/>
      <c r="AX181" s="118"/>
      <c r="AY181" s="118"/>
    </row>
    <row r="182" spans="1:51" ht="12.75" hidden="1">
      <c r="A182" s="118"/>
      <c r="B182" s="118"/>
      <c r="C182" s="119" t="s">
        <v>55</v>
      </c>
      <c r="D182" s="120" t="s">
        <v>1672</v>
      </c>
      <c r="E182" s="118"/>
      <c r="F182" s="6" t="str">
        <f t="shared" si="5"/>
        <v xml:space="preserve">NTmE </v>
      </c>
      <c r="G182" s="118"/>
      <c r="H182" s="119" t="s">
        <v>126</v>
      </c>
      <c r="I182" s="118"/>
      <c r="J182" s="118"/>
      <c r="K182" s="118"/>
      <c r="L182" s="118"/>
      <c r="M182" s="32">
        <f t="shared" si="1"/>
        <v>50</v>
      </c>
      <c r="N182" s="118"/>
      <c r="O182" s="6">
        <v>39</v>
      </c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  <c r="AH182" s="118"/>
      <c r="AI182" s="118"/>
      <c r="AJ182" s="118"/>
      <c r="AK182" s="118"/>
      <c r="AL182" s="118"/>
      <c r="AM182" s="118"/>
      <c r="AN182" s="118"/>
      <c r="AO182" s="118"/>
      <c r="AP182" s="118"/>
      <c r="AQ182" s="118"/>
      <c r="AR182" s="118"/>
      <c r="AS182" s="118"/>
      <c r="AT182" s="118"/>
      <c r="AU182" s="118"/>
      <c r="AV182" s="118"/>
      <c r="AW182" s="118"/>
      <c r="AX182" s="118"/>
      <c r="AY182" s="118"/>
    </row>
    <row r="183" spans="1:51" ht="12.75" hidden="1">
      <c r="A183" s="118"/>
      <c r="B183" s="118"/>
      <c r="C183" s="119" t="s">
        <v>55</v>
      </c>
      <c r="D183" s="120" t="s">
        <v>1673</v>
      </c>
      <c r="E183" s="118"/>
      <c r="F183" s="6" t="str">
        <f t="shared" si="5"/>
        <v xml:space="preserve">NTmE </v>
      </c>
      <c r="G183" s="118"/>
      <c r="H183" s="119" t="s">
        <v>126</v>
      </c>
      <c r="I183" s="118"/>
      <c r="J183" s="118"/>
      <c r="K183" s="118"/>
      <c r="L183" s="118"/>
      <c r="M183" s="32">
        <f t="shared" si="1"/>
        <v>40</v>
      </c>
      <c r="N183" s="118"/>
      <c r="O183" s="6">
        <v>31</v>
      </c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  <c r="AH183" s="118"/>
      <c r="AI183" s="118"/>
      <c r="AJ183" s="118"/>
      <c r="AK183" s="118"/>
      <c r="AL183" s="118"/>
      <c r="AM183" s="118"/>
      <c r="AN183" s="118"/>
      <c r="AO183" s="118"/>
      <c r="AP183" s="118"/>
      <c r="AQ183" s="118"/>
      <c r="AR183" s="118"/>
      <c r="AS183" s="118"/>
      <c r="AT183" s="118"/>
      <c r="AU183" s="118"/>
      <c r="AV183" s="118"/>
      <c r="AW183" s="118"/>
      <c r="AX183" s="118"/>
      <c r="AY183" s="118"/>
    </row>
    <row r="184" spans="1:51" ht="12.75" hidden="1">
      <c r="A184" s="118"/>
      <c r="B184" s="118"/>
      <c r="C184" s="119" t="s">
        <v>55</v>
      </c>
      <c r="D184" s="119" t="s">
        <v>1674</v>
      </c>
      <c r="E184" s="118"/>
      <c r="F184" s="6" t="str">
        <f t="shared" si="5"/>
        <v xml:space="preserve">NTmE </v>
      </c>
      <c r="G184" s="118"/>
      <c r="H184" s="119" t="s">
        <v>126</v>
      </c>
      <c r="I184" s="118"/>
      <c r="J184" s="118"/>
      <c r="K184" s="118"/>
      <c r="L184" s="118"/>
      <c r="M184" s="32">
        <f t="shared" si="1"/>
        <v>39</v>
      </c>
      <c r="N184" s="118"/>
      <c r="O184" s="6">
        <v>30</v>
      </c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  <c r="AF184" s="118"/>
      <c r="AG184" s="118"/>
      <c r="AH184" s="118"/>
      <c r="AI184" s="118"/>
      <c r="AJ184" s="118"/>
      <c r="AK184" s="118"/>
      <c r="AL184" s="118"/>
      <c r="AM184" s="118"/>
      <c r="AN184" s="118"/>
      <c r="AO184" s="118"/>
      <c r="AP184" s="118"/>
      <c r="AQ184" s="118"/>
      <c r="AR184" s="118"/>
      <c r="AS184" s="118"/>
      <c r="AT184" s="118"/>
      <c r="AU184" s="118"/>
      <c r="AV184" s="118"/>
      <c r="AW184" s="118"/>
      <c r="AX184" s="118"/>
      <c r="AY184" s="118"/>
    </row>
    <row r="185" spans="1:51" ht="12.75" hidden="1">
      <c r="A185" s="118"/>
      <c r="B185" s="118"/>
      <c r="C185" s="119" t="s">
        <v>55</v>
      </c>
      <c r="D185" s="119" t="s">
        <v>1675</v>
      </c>
      <c r="E185" s="118"/>
      <c r="F185" s="6" t="str">
        <f t="shared" si="5"/>
        <v xml:space="preserve">NTmE </v>
      </c>
      <c r="G185" s="118"/>
      <c r="H185" s="119" t="s">
        <v>126</v>
      </c>
      <c r="I185" s="118"/>
      <c r="J185" s="118"/>
      <c r="K185" s="118"/>
      <c r="L185" s="118"/>
      <c r="M185" s="32">
        <f t="shared" si="1"/>
        <v>58</v>
      </c>
      <c r="N185" s="118"/>
      <c r="O185" s="6">
        <v>45</v>
      </c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H185" s="118"/>
      <c r="AI185" s="118"/>
      <c r="AJ185" s="118"/>
      <c r="AK185" s="118"/>
      <c r="AL185" s="118"/>
      <c r="AM185" s="118"/>
      <c r="AN185" s="118"/>
      <c r="AO185" s="118"/>
      <c r="AP185" s="118"/>
      <c r="AQ185" s="118"/>
      <c r="AR185" s="118"/>
      <c r="AS185" s="118"/>
      <c r="AT185" s="118"/>
      <c r="AU185" s="118"/>
      <c r="AV185" s="118"/>
      <c r="AW185" s="118"/>
      <c r="AX185" s="118"/>
      <c r="AY185" s="118"/>
    </row>
    <row r="186" spans="1:51" ht="12.75" hidden="1">
      <c r="A186" s="118"/>
      <c r="B186" s="118"/>
      <c r="C186" s="119" t="s">
        <v>55</v>
      </c>
      <c r="D186" s="119" t="s">
        <v>1676</v>
      </c>
      <c r="E186" s="118"/>
      <c r="F186" s="6" t="str">
        <f t="shared" si="5"/>
        <v xml:space="preserve">NTmE </v>
      </c>
      <c r="G186" s="118"/>
      <c r="H186" s="119" t="s">
        <v>126</v>
      </c>
      <c r="I186" s="118"/>
      <c r="J186" s="118"/>
      <c r="K186" s="118"/>
      <c r="L186" s="118"/>
      <c r="M186" s="32">
        <f t="shared" si="1"/>
        <v>56</v>
      </c>
      <c r="N186" s="118"/>
      <c r="O186" s="6">
        <v>43</v>
      </c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  <c r="AK186" s="118"/>
      <c r="AL186" s="118"/>
      <c r="AM186" s="118"/>
      <c r="AN186" s="118"/>
      <c r="AO186" s="118"/>
      <c r="AP186" s="118"/>
      <c r="AQ186" s="118"/>
      <c r="AR186" s="118"/>
      <c r="AS186" s="118"/>
      <c r="AT186" s="118"/>
      <c r="AU186" s="118"/>
      <c r="AV186" s="118"/>
      <c r="AW186" s="118"/>
      <c r="AX186" s="118"/>
      <c r="AY186" s="118"/>
    </row>
    <row r="187" spans="1:51" ht="12.75" hidden="1">
      <c r="A187" s="118"/>
      <c r="B187" s="118"/>
      <c r="C187" s="119" t="s">
        <v>55</v>
      </c>
      <c r="D187" s="120" t="s">
        <v>1677</v>
      </c>
      <c r="E187" s="118"/>
      <c r="F187" s="6" t="str">
        <f t="shared" si="5"/>
        <v xml:space="preserve">NTmE </v>
      </c>
      <c r="G187" s="118"/>
      <c r="H187" s="119" t="s">
        <v>126</v>
      </c>
      <c r="I187" s="118"/>
      <c r="J187" s="118"/>
      <c r="K187" s="118"/>
      <c r="L187" s="118"/>
      <c r="M187" s="32">
        <f t="shared" si="1"/>
        <v>68</v>
      </c>
      <c r="N187" s="118"/>
      <c r="O187" s="6">
        <v>53</v>
      </c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18"/>
      <c r="AG187" s="118"/>
      <c r="AH187" s="118"/>
      <c r="AI187" s="118"/>
      <c r="AJ187" s="118"/>
      <c r="AK187" s="118"/>
      <c r="AL187" s="118"/>
      <c r="AM187" s="118"/>
      <c r="AN187" s="118"/>
      <c r="AO187" s="118"/>
      <c r="AP187" s="118"/>
      <c r="AQ187" s="118"/>
      <c r="AR187" s="118"/>
      <c r="AS187" s="118"/>
      <c r="AT187" s="118"/>
      <c r="AU187" s="118"/>
      <c r="AV187" s="118"/>
      <c r="AW187" s="118"/>
      <c r="AX187" s="118"/>
      <c r="AY187" s="118"/>
    </row>
    <row r="188" spans="1:51" ht="12.75" hidden="1">
      <c r="A188" s="118"/>
      <c r="B188" s="118"/>
      <c r="C188" s="119" t="s">
        <v>55</v>
      </c>
      <c r="D188" s="120" t="s">
        <v>1678</v>
      </c>
      <c r="E188" s="118"/>
      <c r="F188" s="6" t="str">
        <f t="shared" si="5"/>
        <v xml:space="preserve">NTmE </v>
      </c>
      <c r="G188" s="118"/>
      <c r="H188" s="119" t="s">
        <v>126</v>
      </c>
      <c r="I188" s="118"/>
      <c r="J188" s="118"/>
      <c r="K188" s="118"/>
      <c r="L188" s="118"/>
      <c r="M188" s="32">
        <f t="shared" si="1"/>
        <v>47</v>
      </c>
      <c r="N188" s="118"/>
      <c r="O188" s="6">
        <v>36</v>
      </c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H188" s="118"/>
      <c r="AI188" s="118"/>
      <c r="AJ188" s="118"/>
      <c r="AK188" s="118"/>
      <c r="AL188" s="118"/>
      <c r="AM188" s="118"/>
      <c r="AN188" s="118"/>
      <c r="AO188" s="118"/>
      <c r="AP188" s="118"/>
      <c r="AQ188" s="118"/>
      <c r="AR188" s="118"/>
      <c r="AS188" s="118"/>
      <c r="AT188" s="118"/>
      <c r="AU188" s="118"/>
      <c r="AV188" s="118"/>
      <c r="AW188" s="118"/>
      <c r="AX188" s="118"/>
      <c r="AY188" s="118"/>
    </row>
    <row r="189" spans="1:51" ht="12.75" hidden="1">
      <c r="A189" s="118"/>
      <c r="B189" s="118"/>
      <c r="C189" s="119" t="s">
        <v>55</v>
      </c>
      <c r="D189" s="120" t="s">
        <v>1679</v>
      </c>
      <c r="E189" s="118"/>
      <c r="F189" s="6" t="str">
        <f t="shared" si="5"/>
        <v xml:space="preserve">NTmE </v>
      </c>
      <c r="G189" s="118"/>
      <c r="H189" s="119" t="s">
        <v>126</v>
      </c>
      <c r="I189" s="118"/>
      <c r="J189" s="118"/>
      <c r="K189" s="118"/>
      <c r="L189" s="118"/>
      <c r="M189" s="32">
        <f t="shared" si="1"/>
        <v>39</v>
      </c>
      <c r="N189" s="118"/>
      <c r="O189" s="6">
        <v>30</v>
      </c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/>
      <c r="AG189" s="118"/>
      <c r="AH189" s="118"/>
      <c r="AI189" s="118"/>
      <c r="AJ189" s="118"/>
      <c r="AK189" s="118"/>
      <c r="AL189" s="118"/>
      <c r="AM189" s="118"/>
      <c r="AN189" s="118"/>
      <c r="AO189" s="118"/>
      <c r="AP189" s="118"/>
      <c r="AQ189" s="118"/>
      <c r="AR189" s="118"/>
      <c r="AS189" s="118"/>
      <c r="AT189" s="118"/>
      <c r="AU189" s="118"/>
      <c r="AV189" s="118"/>
      <c r="AW189" s="118"/>
      <c r="AX189" s="118"/>
      <c r="AY189" s="118"/>
    </row>
    <row r="190" spans="1:51" ht="12.75" hidden="1">
      <c r="A190" s="118"/>
      <c r="B190" s="118"/>
      <c r="C190" s="119" t="s">
        <v>55</v>
      </c>
      <c r="D190" s="119" t="s">
        <v>1680</v>
      </c>
      <c r="E190" s="118"/>
      <c r="F190" s="6" t="str">
        <f t="shared" si="5"/>
        <v xml:space="preserve">NTmE </v>
      </c>
      <c r="G190" s="118"/>
      <c r="H190" s="119" t="s">
        <v>126</v>
      </c>
      <c r="I190" s="118"/>
      <c r="J190" s="118"/>
      <c r="K190" s="118"/>
      <c r="L190" s="118"/>
      <c r="M190" s="32">
        <f t="shared" si="1"/>
        <v>54</v>
      </c>
      <c r="N190" s="118"/>
      <c r="O190" s="6">
        <v>42</v>
      </c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  <c r="AE190" s="118"/>
      <c r="AF190" s="118"/>
      <c r="AG190" s="118"/>
      <c r="AH190" s="118"/>
      <c r="AI190" s="118"/>
      <c r="AJ190" s="118"/>
      <c r="AK190" s="118"/>
      <c r="AL190" s="118"/>
      <c r="AM190" s="118"/>
      <c r="AN190" s="118"/>
      <c r="AO190" s="118"/>
      <c r="AP190" s="118"/>
      <c r="AQ190" s="118"/>
      <c r="AR190" s="118"/>
      <c r="AS190" s="118"/>
      <c r="AT190" s="118"/>
      <c r="AU190" s="118"/>
      <c r="AV190" s="118"/>
      <c r="AW190" s="118"/>
      <c r="AX190" s="118"/>
      <c r="AY190" s="118"/>
    </row>
    <row r="191" spans="1:51" ht="12.75" hidden="1">
      <c r="A191" s="118"/>
      <c r="B191" s="118"/>
      <c r="C191" s="119" t="s">
        <v>55</v>
      </c>
      <c r="D191" s="119" t="s">
        <v>1681</v>
      </c>
      <c r="E191" s="118"/>
      <c r="F191" s="6" t="str">
        <f t="shared" si="5"/>
        <v xml:space="preserve">NTmE </v>
      </c>
      <c r="G191" s="118"/>
      <c r="H191" s="119" t="s">
        <v>126</v>
      </c>
      <c r="I191" s="118"/>
      <c r="J191" s="118"/>
      <c r="K191" s="118"/>
      <c r="L191" s="118"/>
      <c r="M191" s="32">
        <f t="shared" si="1"/>
        <v>73</v>
      </c>
      <c r="N191" s="118"/>
      <c r="O191" s="6">
        <v>57</v>
      </c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H191" s="118"/>
      <c r="AI191" s="118"/>
      <c r="AJ191" s="118"/>
      <c r="AK191" s="118"/>
      <c r="AL191" s="118"/>
      <c r="AM191" s="118"/>
      <c r="AN191" s="118"/>
      <c r="AO191" s="118"/>
      <c r="AP191" s="118"/>
      <c r="AQ191" s="118"/>
      <c r="AR191" s="118"/>
      <c r="AS191" s="118"/>
      <c r="AT191" s="118"/>
      <c r="AU191" s="118"/>
      <c r="AV191" s="118"/>
      <c r="AW191" s="118"/>
      <c r="AX191" s="118"/>
      <c r="AY191" s="118"/>
    </row>
    <row r="192" spans="1:51" ht="12.75" hidden="1">
      <c r="A192" s="118"/>
      <c r="B192" s="118"/>
      <c r="C192" s="119" t="s">
        <v>55</v>
      </c>
      <c r="D192" s="119" t="s">
        <v>1682</v>
      </c>
      <c r="E192" s="118"/>
      <c r="F192" s="6" t="str">
        <f t="shared" si="5"/>
        <v xml:space="preserve">NTmE </v>
      </c>
      <c r="G192" s="118"/>
      <c r="H192" s="119" t="s">
        <v>126</v>
      </c>
      <c r="I192" s="118"/>
      <c r="J192" s="118"/>
      <c r="K192" s="118"/>
      <c r="L192" s="118"/>
      <c r="M192" s="32">
        <f t="shared" si="1"/>
        <v>54</v>
      </c>
      <c r="N192" s="118"/>
      <c r="O192" s="6">
        <v>42</v>
      </c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H192" s="118"/>
      <c r="AI192" s="118"/>
      <c r="AJ192" s="118"/>
      <c r="AK192" s="118"/>
      <c r="AL192" s="118"/>
      <c r="AM192" s="118"/>
      <c r="AN192" s="118"/>
      <c r="AO192" s="118"/>
      <c r="AP192" s="118"/>
      <c r="AQ192" s="118"/>
      <c r="AR192" s="118"/>
      <c r="AS192" s="118"/>
      <c r="AT192" s="118"/>
      <c r="AU192" s="118"/>
      <c r="AV192" s="118"/>
      <c r="AW192" s="118"/>
      <c r="AX192" s="118"/>
      <c r="AY192" s="118"/>
    </row>
    <row r="193" spans="1:51" ht="12.75" hidden="1">
      <c r="A193" s="118"/>
      <c r="B193" s="118"/>
      <c r="C193" s="119" t="s">
        <v>55</v>
      </c>
      <c r="D193" s="120" t="s">
        <v>1683</v>
      </c>
      <c r="E193" s="118"/>
      <c r="F193" s="6" t="str">
        <f t="shared" si="5"/>
        <v xml:space="preserve">NTmE </v>
      </c>
      <c r="G193" s="118"/>
      <c r="H193" s="119" t="s">
        <v>126</v>
      </c>
      <c r="I193" s="118"/>
      <c r="J193" s="118"/>
      <c r="K193" s="118"/>
      <c r="L193" s="118"/>
      <c r="M193" s="32">
        <f t="shared" si="1"/>
        <v>66</v>
      </c>
      <c r="N193" s="118"/>
      <c r="O193" s="6">
        <v>51</v>
      </c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8"/>
      <c r="AG193" s="118"/>
      <c r="AH193" s="118"/>
      <c r="AI193" s="118"/>
      <c r="AJ193" s="118"/>
      <c r="AK193" s="118"/>
      <c r="AL193" s="118"/>
      <c r="AM193" s="118"/>
      <c r="AN193" s="118"/>
      <c r="AO193" s="118"/>
      <c r="AP193" s="118"/>
      <c r="AQ193" s="118"/>
      <c r="AR193" s="118"/>
      <c r="AS193" s="118"/>
      <c r="AT193" s="118"/>
      <c r="AU193" s="118"/>
      <c r="AV193" s="118"/>
      <c r="AW193" s="118"/>
      <c r="AX193" s="118"/>
      <c r="AY193" s="118"/>
    </row>
    <row r="194" spans="1:51" ht="12.75">
      <c r="A194" s="118"/>
      <c r="B194" s="118"/>
      <c r="C194" s="119" t="s">
        <v>55</v>
      </c>
      <c r="D194" s="119" t="s">
        <v>1684</v>
      </c>
      <c r="E194" s="130"/>
      <c r="F194" s="6" t="str">
        <f t="shared" si="5"/>
        <v xml:space="preserve">NTmE </v>
      </c>
      <c r="G194" s="118"/>
      <c r="H194" s="119">
        <v>5519326211</v>
      </c>
      <c r="I194" s="118"/>
      <c r="J194" s="118"/>
      <c r="K194" s="118"/>
      <c r="L194" s="118"/>
      <c r="M194" s="32">
        <f t="shared" si="1"/>
        <v>49</v>
      </c>
      <c r="N194" s="118"/>
      <c r="O194" s="6">
        <v>38</v>
      </c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  <c r="AF194" s="118"/>
      <c r="AG194" s="118"/>
      <c r="AH194" s="118"/>
      <c r="AI194" s="118"/>
      <c r="AJ194" s="118"/>
      <c r="AK194" s="118"/>
      <c r="AL194" s="118"/>
      <c r="AM194" s="118"/>
      <c r="AN194" s="118"/>
      <c r="AO194" s="118"/>
      <c r="AP194" s="118"/>
      <c r="AQ194" s="118"/>
      <c r="AR194" s="118"/>
      <c r="AS194" s="118"/>
      <c r="AT194" s="118"/>
      <c r="AU194" s="118"/>
      <c r="AV194" s="118"/>
      <c r="AW194" s="118"/>
      <c r="AX194" s="118"/>
      <c r="AY194" s="118"/>
    </row>
    <row r="195" spans="1:51" ht="12.75" hidden="1">
      <c r="A195" s="118"/>
      <c r="B195" s="118"/>
      <c r="C195" s="119" t="s">
        <v>55</v>
      </c>
      <c r="D195" s="120" t="s">
        <v>1685</v>
      </c>
      <c r="E195" s="118"/>
      <c r="F195" s="6" t="str">
        <f t="shared" si="5"/>
        <v xml:space="preserve">NTmE </v>
      </c>
      <c r="G195" s="118"/>
      <c r="H195" s="119" t="s">
        <v>126</v>
      </c>
      <c r="I195" s="118"/>
      <c r="J195" s="118"/>
      <c r="K195" s="118"/>
      <c r="L195" s="118"/>
      <c r="M195" s="32">
        <f t="shared" si="1"/>
        <v>58</v>
      </c>
      <c r="N195" s="118"/>
      <c r="O195" s="6">
        <v>45</v>
      </c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  <c r="AF195" s="118"/>
      <c r="AG195" s="118"/>
      <c r="AH195" s="118"/>
      <c r="AI195" s="118"/>
      <c r="AJ195" s="118"/>
      <c r="AK195" s="118"/>
      <c r="AL195" s="118"/>
      <c r="AM195" s="118"/>
      <c r="AN195" s="118"/>
      <c r="AO195" s="118"/>
      <c r="AP195" s="118"/>
      <c r="AQ195" s="118"/>
      <c r="AR195" s="118"/>
      <c r="AS195" s="118"/>
      <c r="AT195" s="118"/>
      <c r="AU195" s="118"/>
      <c r="AV195" s="118"/>
      <c r="AW195" s="118"/>
      <c r="AX195" s="118"/>
      <c r="AY195" s="118"/>
    </row>
    <row r="196" spans="1:51" ht="12.75">
      <c r="A196" s="118"/>
      <c r="B196" s="118"/>
      <c r="C196" s="119" t="s">
        <v>55</v>
      </c>
      <c r="D196" s="119" t="s">
        <v>1686</v>
      </c>
      <c r="E196" s="130"/>
      <c r="F196" s="6" t="str">
        <f t="shared" si="5"/>
        <v xml:space="preserve">NTmE </v>
      </c>
      <c r="G196" s="118"/>
      <c r="H196" s="119">
        <v>5521833618</v>
      </c>
      <c r="I196" s="118"/>
      <c r="J196" s="118"/>
      <c r="K196" s="118"/>
      <c r="L196" s="118"/>
      <c r="M196" s="32">
        <f t="shared" si="1"/>
        <v>71</v>
      </c>
      <c r="N196" s="118"/>
      <c r="O196" s="6">
        <v>55</v>
      </c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/>
      <c r="AG196" s="118"/>
      <c r="AH196" s="118"/>
      <c r="AI196" s="118"/>
      <c r="AJ196" s="118"/>
      <c r="AK196" s="118"/>
      <c r="AL196" s="118"/>
      <c r="AM196" s="118"/>
      <c r="AN196" s="118"/>
      <c r="AO196" s="118"/>
      <c r="AP196" s="118"/>
      <c r="AQ196" s="118"/>
      <c r="AR196" s="118"/>
      <c r="AS196" s="118"/>
      <c r="AT196" s="118"/>
      <c r="AU196" s="118"/>
      <c r="AV196" s="118"/>
      <c r="AW196" s="118"/>
      <c r="AX196" s="118"/>
      <c r="AY196" s="118"/>
    </row>
    <row r="197" spans="1:51" ht="12.75" hidden="1">
      <c r="A197" s="118"/>
      <c r="B197" s="118"/>
      <c r="C197" s="119" t="s">
        <v>55</v>
      </c>
      <c r="D197" s="119" t="s">
        <v>1687</v>
      </c>
      <c r="E197" s="118"/>
      <c r="F197" s="6" t="str">
        <f t="shared" si="5"/>
        <v xml:space="preserve">NTmE </v>
      </c>
      <c r="G197" s="118"/>
      <c r="H197" s="119" t="s">
        <v>126</v>
      </c>
      <c r="I197" s="118"/>
      <c r="J197" s="118"/>
      <c r="K197" s="118"/>
      <c r="L197" s="118"/>
      <c r="M197" s="32">
        <f t="shared" si="1"/>
        <v>63</v>
      </c>
      <c r="N197" s="118"/>
      <c r="O197" s="6">
        <v>49</v>
      </c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H197" s="118"/>
      <c r="AI197" s="118"/>
      <c r="AJ197" s="118"/>
      <c r="AK197" s="118"/>
      <c r="AL197" s="118"/>
      <c r="AM197" s="118"/>
      <c r="AN197" s="118"/>
      <c r="AO197" s="118"/>
      <c r="AP197" s="118"/>
      <c r="AQ197" s="118"/>
      <c r="AR197" s="118"/>
      <c r="AS197" s="118"/>
      <c r="AT197" s="118"/>
      <c r="AU197" s="118"/>
      <c r="AV197" s="118"/>
      <c r="AW197" s="118"/>
      <c r="AX197" s="118"/>
      <c r="AY197" s="118"/>
    </row>
    <row r="198" spans="1:51" ht="12.75" hidden="1">
      <c r="A198" s="118"/>
      <c r="B198" s="118"/>
      <c r="C198" s="119" t="s">
        <v>55</v>
      </c>
      <c r="D198" s="120" t="s">
        <v>1688</v>
      </c>
      <c r="E198" s="118"/>
      <c r="F198" s="6" t="str">
        <f t="shared" si="5"/>
        <v xml:space="preserve">NTmE </v>
      </c>
      <c r="G198" s="118"/>
      <c r="H198" s="119" t="s">
        <v>126</v>
      </c>
      <c r="I198" s="118"/>
      <c r="J198" s="118"/>
      <c r="K198" s="118"/>
      <c r="L198" s="118"/>
      <c r="M198" s="32">
        <f t="shared" si="1"/>
        <v>53</v>
      </c>
      <c r="N198" s="118"/>
      <c r="O198" s="6">
        <v>41</v>
      </c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  <c r="AL198" s="118"/>
      <c r="AM198" s="118"/>
      <c r="AN198" s="118"/>
      <c r="AO198" s="118"/>
      <c r="AP198" s="118"/>
      <c r="AQ198" s="118"/>
      <c r="AR198" s="118"/>
      <c r="AS198" s="118"/>
      <c r="AT198" s="118"/>
      <c r="AU198" s="118"/>
      <c r="AV198" s="118"/>
      <c r="AW198" s="118"/>
      <c r="AX198" s="118"/>
      <c r="AY198" s="118"/>
    </row>
    <row r="199" spans="1:51" ht="12.75" hidden="1">
      <c r="C199" s="6" t="s">
        <v>474</v>
      </c>
      <c r="D199" s="6" t="s">
        <v>1689</v>
      </c>
      <c r="F199" s="6" t="str">
        <f t="shared" ref="F199:F236" si="6">CONCATENATE("NTmF ", E199)</f>
        <v xml:space="preserve">NTmF </v>
      </c>
      <c r="H199" s="6" t="s">
        <v>126</v>
      </c>
      <c r="M199" s="32">
        <f t="shared" si="1"/>
        <v>36</v>
      </c>
      <c r="O199" s="6">
        <v>28</v>
      </c>
    </row>
    <row r="200" spans="1:51" ht="12.75" hidden="1">
      <c r="C200" s="6" t="s">
        <v>474</v>
      </c>
      <c r="D200" s="6" t="s">
        <v>1690</v>
      </c>
      <c r="F200" s="6" t="str">
        <f t="shared" si="6"/>
        <v xml:space="preserve">NTmF </v>
      </c>
      <c r="H200" s="6" t="s">
        <v>126</v>
      </c>
      <c r="M200" s="32">
        <f t="shared" si="1"/>
        <v>49</v>
      </c>
      <c r="O200" s="6">
        <v>38</v>
      </c>
    </row>
    <row r="201" spans="1:51" ht="12.75" hidden="1">
      <c r="C201" s="6" t="s">
        <v>474</v>
      </c>
      <c r="D201" s="6" t="s">
        <v>1691</v>
      </c>
      <c r="F201" s="6" t="str">
        <f t="shared" si="6"/>
        <v xml:space="preserve">NTmF </v>
      </c>
      <c r="H201" s="6" t="s">
        <v>126</v>
      </c>
      <c r="M201" s="32">
        <f t="shared" si="1"/>
        <v>49</v>
      </c>
      <c r="O201" s="6">
        <v>38</v>
      </c>
    </row>
    <row r="202" spans="1:51" ht="12.75" hidden="1">
      <c r="C202" s="6" t="s">
        <v>474</v>
      </c>
      <c r="D202" s="6" t="s">
        <v>1692</v>
      </c>
      <c r="F202" s="6" t="str">
        <f t="shared" si="6"/>
        <v xml:space="preserve">NTmF </v>
      </c>
      <c r="H202" s="6" t="s">
        <v>126</v>
      </c>
      <c r="M202" s="32">
        <f t="shared" si="1"/>
        <v>52</v>
      </c>
      <c r="O202" s="6">
        <v>40</v>
      </c>
    </row>
    <row r="203" spans="1:51" ht="12.75" hidden="1">
      <c r="C203" s="6" t="s">
        <v>474</v>
      </c>
      <c r="D203" s="6" t="s">
        <v>1693</v>
      </c>
      <c r="F203" s="6" t="str">
        <f t="shared" si="6"/>
        <v xml:space="preserve">NTmF </v>
      </c>
      <c r="H203" s="6" t="s">
        <v>126</v>
      </c>
      <c r="M203" s="32">
        <f t="shared" si="1"/>
        <v>39</v>
      </c>
      <c r="O203" s="6">
        <v>30</v>
      </c>
    </row>
    <row r="204" spans="1:51" ht="12.75" hidden="1">
      <c r="C204" s="6" t="s">
        <v>474</v>
      </c>
      <c r="D204" s="6" t="s">
        <v>1694</v>
      </c>
      <c r="F204" s="6" t="str">
        <f t="shared" si="6"/>
        <v xml:space="preserve">NTmF </v>
      </c>
      <c r="H204" s="6" t="s">
        <v>126</v>
      </c>
      <c r="M204" s="32">
        <f t="shared" si="1"/>
        <v>54</v>
      </c>
      <c r="O204" s="6">
        <v>42</v>
      </c>
    </row>
    <row r="205" spans="1:51" ht="12.75" hidden="1">
      <c r="C205" s="6" t="s">
        <v>474</v>
      </c>
      <c r="D205" s="6" t="s">
        <v>1695</v>
      </c>
      <c r="F205" s="6" t="str">
        <f t="shared" si="6"/>
        <v xml:space="preserve">NTmF </v>
      </c>
      <c r="H205" s="6" t="s">
        <v>126</v>
      </c>
      <c r="M205" s="32">
        <f t="shared" si="1"/>
        <v>57</v>
      </c>
      <c r="O205" s="6">
        <v>44</v>
      </c>
    </row>
    <row r="206" spans="1:51" ht="12.75" hidden="1">
      <c r="C206" s="6" t="s">
        <v>474</v>
      </c>
      <c r="D206" s="6" t="s">
        <v>1696</v>
      </c>
      <c r="F206" s="6" t="str">
        <f t="shared" si="6"/>
        <v xml:space="preserve">NTmF </v>
      </c>
      <c r="H206" s="6" t="s">
        <v>126</v>
      </c>
      <c r="M206" s="32">
        <f t="shared" si="1"/>
        <v>66</v>
      </c>
      <c r="O206" s="6">
        <v>51</v>
      </c>
    </row>
    <row r="207" spans="1:51" ht="12.75" hidden="1">
      <c r="C207" s="6" t="s">
        <v>474</v>
      </c>
      <c r="D207" s="6" t="s">
        <v>1697</v>
      </c>
      <c r="F207" s="6" t="str">
        <f t="shared" si="6"/>
        <v xml:space="preserve">NTmF </v>
      </c>
      <c r="H207" s="6" t="s">
        <v>126</v>
      </c>
      <c r="M207" s="32">
        <f t="shared" si="1"/>
        <v>32</v>
      </c>
      <c r="O207" s="6">
        <v>25</v>
      </c>
    </row>
    <row r="208" spans="1:51" ht="12.75" hidden="1">
      <c r="C208" s="6" t="s">
        <v>474</v>
      </c>
      <c r="D208" s="6" t="s">
        <v>1698</v>
      </c>
      <c r="F208" s="6" t="str">
        <f t="shared" si="6"/>
        <v xml:space="preserve">NTmF </v>
      </c>
      <c r="H208" s="6" t="s">
        <v>126</v>
      </c>
      <c r="M208" s="32">
        <f t="shared" si="1"/>
        <v>45</v>
      </c>
      <c r="O208" s="6">
        <v>35</v>
      </c>
    </row>
    <row r="209" spans="3:15" ht="12.75" hidden="1">
      <c r="C209" s="6" t="s">
        <v>474</v>
      </c>
      <c r="D209" s="6" t="s">
        <v>1699</v>
      </c>
      <c r="F209" s="6" t="str">
        <f t="shared" si="6"/>
        <v xml:space="preserve">NTmF </v>
      </c>
      <c r="H209" s="6" t="s">
        <v>126</v>
      </c>
      <c r="M209" s="32">
        <f t="shared" si="1"/>
        <v>66</v>
      </c>
      <c r="O209" s="6">
        <v>51</v>
      </c>
    </row>
    <row r="210" spans="3:15" ht="12.75" hidden="1">
      <c r="C210" s="6" t="s">
        <v>474</v>
      </c>
      <c r="D210" s="6" t="s">
        <v>1700</v>
      </c>
      <c r="F210" s="6" t="str">
        <f t="shared" si="6"/>
        <v xml:space="preserve">NTmF </v>
      </c>
      <c r="I210" s="6">
        <v>58470078</v>
      </c>
      <c r="M210" s="32">
        <f t="shared" si="1"/>
        <v>59</v>
      </c>
      <c r="O210" s="6">
        <v>46</v>
      </c>
    </row>
    <row r="211" spans="3:15" ht="12.75" hidden="1">
      <c r="C211" s="6" t="s">
        <v>474</v>
      </c>
      <c r="D211" s="6" t="s">
        <v>1701</v>
      </c>
      <c r="F211" s="6" t="str">
        <f t="shared" si="6"/>
        <v xml:space="preserve">NTmF </v>
      </c>
      <c r="H211" s="6" t="s">
        <v>126</v>
      </c>
      <c r="M211" s="32">
        <f t="shared" si="1"/>
        <v>52</v>
      </c>
      <c r="O211" s="6">
        <v>40</v>
      </c>
    </row>
    <row r="212" spans="3:15" ht="12.75" hidden="1">
      <c r="C212" s="6" t="s">
        <v>474</v>
      </c>
      <c r="D212" s="6" t="s">
        <v>1702</v>
      </c>
      <c r="F212" s="6" t="str">
        <f t="shared" si="6"/>
        <v xml:space="preserve">NTmF </v>
      </c>
      <c r="H212" s="6" t="s">
        <v>126</v>
      </c>
      <c r="M212" s="32">
        <f t="shared" si="1"/>
        <v>61</v>
      </c>
      <c r="O212" s="6">
        <v>47</v>
      </c>
    </row>
    <row r="213" spans="3:15" ht="12.75" hidden="1">
      <c r="C213" s="6" t="s">
        <v>474</v>
      </c>
      <c r="D213" s="6" t="s">
        <v>1703</v>
      </c>
      <c r="F213" s="6" t="str">
        <f t="shared" si="6"/>
        <v xml:space="preserve">NTmF </v>
      </c>
      <c r="H213" s="6" t="s">
        <v>126</v>
      </c>
      <c r="M213" s="32">
        <f t="shared" si="1"/>
        <v>73</v>
      </c>
      <c r="O213" s="6">
        <v>57</v>
      </c>
    </row>
    <row r="214" spans="3:15" ht="12.75" hidden="1">
      <c r="C214" s="6" t="s">
        <v>474</v>
      </c>
      <c r="D214" s="6" t="s">
        <v>1704</v>
      </c>
      <c r="F214" s="6" t="str">
        <f t="shared" si="6"/>
        <v xml:space="preserve">NTmF </v>
      </c>
      <c r="H214" s="6" t="s">
        <v>126</v>
      </c>
      <c r="M214" s="32">
        <f t="shared" si="1"/>
        <v>36</v>
      </c>
      <c r="O214" s="6">
        <v>28</v>
      </c>
    </row>
    <row r="215" spans="3:15" ht="12.75" hidden="1">
      <c r="C215" s="6" t="s">
        <v>474</v>
      </c>
      <c r="D215" s="6" t="s">
        <v>1705</v>
      </c>
      <c r="F215" s="6" t="str">
        <f t="shared" si="6"/>
        <v xml:space="preserve">NTmF </v>
      </c>
      <c r="H215" s="6" t="s">
        <v>126</v>
      </c>
      <c r="M215" s="32">
        <f t="shared" si="1"/>
        <v>86</v>
      </c>
      <c r="O215" s="6">
        <v>67</v>
      </c>
    </row>
    <row r="216" spans="3:15" ht="12.75" hidden="1">
      <c r="C216" s="6" t="s">
        <v>474</v>
      </c>
      <c r="D216" s="6" t="s">
        <v>1706</v>
      </c>
      <c r="F216" s="6" t="str">
        <f t="shared" si="6"/>
        <v xml:space="preserve">NTmF </v>
      </c>
      <c r="H216" s="6" t="s">
        <v>126</v>
      </c>
      <c r="M216" s="32">
        <f t="shared" si="1"/>
        <v>54</v>
      </c>
      <c r="O216" s="6">
        <v>42</v>
      </c>
    </row>
    <row r="217" spans="3:15" ht="12.75" hidden="1">
      <c r="C217" s="6" t="s">
        <v>474</v>
      </c>
      <c r="D217" s="6" t="s">
        <v>1707</v>
      </c>
      <c r="F217" s="6" t="str">
        <f t="shared" si="6"/>
        <v xml:space="preserve">NTmF </v>
      </c>
      <c r="H217" s="6" t="s">
        <v>126</v>
      </c>
      <c r="M217" s="32">
        <f t="shared" si="1"/>
        <v>52</v>
      </c>
      <c r="O217" s="6">
        <v>40</v>
      </c>
    </row>
    <row r="218" spans="3:15" ht="12.75" hidden="1">
      <c r="C218" s="6" t="s">
        <v>474</v>
      </c>
      <c r="D218" s="6" t="s">
        <v>1708</v>
      </c>
      <c r="F218" s="6" t="str">
        <f t="shared" si="6"/>
        <v xml:space="preserve">NTmF </v>
      </c>
      <c r="H218" s="6" t="s">
        <v>126</v>
      </c>
      <c r="M218" s="32">
        <f t="shared" si="1"/>
        <v>68</v>
      </c>
      <c r="O218" s="6">
        <v>53</v>
      </c>
    </row>
    <row r="219" spans="3:15" ht="12.75" hidden="1">
      <c r="C219" s="6" t="s">
        <v>474</v>
      </c>
      <c r="D219" s="6" t="s">
        <v>1709</v>
      </c>
      <c r="F219" s="6" t="str">
        <f t="shared" si="6"/>
        <v xml:space="preserve">NTmF </v>
      </c>
      <c r="H219" s="6" t="s">
        <v>126</v>
      </c>
      <c r="M219" s="32">
        <f t="shared" si="1"/>
        <v>61</v>
      </c>
      <c r="O219" s="6">
        <v>47</v>
      </c>
    </row>
    <row r="220" spans="3:15" ht="12.75" hidden="1">
      <c r="C220" s="6" t="s">
        <v>474</v>
      </c>
      <c r="D220" s="6" t="s">
        <v>1710</v>
      </c>
      <c r="F220" s="6" t="str">
        <f t="shared" si="6"/>
        <v xml:space="preserve">NTmF </v>
      </c>
      <c r="H220" s="6" t="s">
        <v>126</v>
      </c>
      <c r="M220" s="32">
        <f t="shared" si="1"/>
        <v>43</v>
      </c>
      <c r="O220" s="6">
        <v>33</v>
      </c>
    </row>
    <row r="221" spans="3:15" ht="12.75">
      <c r="C221" s="6" t="s">
        <v>474</v>
      </c>
      <c r="D221" s="6" t="s">
        <v>1711</v>
      </c>
      <c r="E221" s="6" t="s">
        <v>1712</v>
      </c>
      <c r="F221" s="6" t="str">
        <f t="shared" si="6"/>
        <v>NTmF Ma Guadalupe Campos Bautista</v>
      </c>
      <c r="H221" s="6">
        <v>5518607143</v>
      </c>
      <c r="M221" s="32">
        <f t="shared" si="1"/>
        <v>68</v>
      </c>
      <c r="O221" s="6">
        <v>53</v>
      </c>
    </row>
    <row r="222" spans="3:15" ht="12.75" hidden="1">
      <c r="C222" s="6" t="s">
        <v>474</v>
      </c>
      <c r="D222" s="6" t="s">
        <v>1713</v>
      </c>
      <c r="E222" s="6" t="s">
        <v>1714</v>
      </c>
      <c r="F222" s="6" t="str">
        <f t="shared" si="6"/>
        <v>NTmF Sandra Jimenez Tavera</v>
      </c>
      <c r="I222" s="6">
        <v>25946108</v>
      </c>
      <c r="M222" s="32">
        <f t="shared" si="1"/>
        <v>63</v>
      </c>
      <c r="O222" s="6">
        <v>49</v>
      </c>
    </row>
    <row r="223" spans="3:15" ht="12.75">
      <c r="C223" s="6" t="s">
        <v>474</v>
      </c>
      <c r="D223" s="6" t="s">
        <v>1715</v>
      </c>
      <c r="E223" s="6" t="s">
        <v>1716</v>
      </c>
      <c r="F223" s="6" t="str">
        <f t="shared" si="6"/>
        <v>NTmF Griselda Garcia Hernandez</v>
      </c>
      <c r="H223" s="6">
        <v>5582783645</v>
      </c>
      <c r="M223" s="32">
        <f t="shared" si="1"/>
        <v>52</v>
      </c>
      <c r="O223" s="6">
        <v>40</v>
      </c>
    </row>
    <row r="224" spans="3:15" ht="12.75" hidden="1">
      <c r="C224" s="6" t="s">
        <v>474</v>
      </c>
      <c r="D224" s="6" t="s">
        <v>1717</v>
      </c>
      <c r="E224" s="6" t="s">
        <v>1718</v>
      </c>
      <c r="F224" s="6" t="str">
        <f t="shared" si="6"/>
        <v>NTmF Dulce Alma Pozos Onofre</v>
      </c>
      <c r="I224" s="6">
        <v>17096072</v>
      </c>
      <c r="M224" s="32">
        <f t="shared" si="1"/>
        <v>44</v>
      </c>
      <c r="O224" s="6">
        <v>34</v>
      </c>
    </row>
    <row r="225" spans="3:15" ht="12.75" hidden="1">
      <c r="C225" s="6" t="s">
        <v>474</v>
      </c>
      <c r="D225" s="6" t="s">
        <v>1719</v>
      </c>
      <c r="E225" s="6" t="s">
        <v>1720</v>
      </c>
      <c r="F225" s="6" t="str">
        <f t="shared" si="6"/>
        <v>NTmF Adriana Romero Lobaco</v>
      </c>
      <c r="I225" s="6">
        <v>17096298</v>
      </c>
      <c r="M225" s="32">
        <f t="shared" si="1"/>
        <v>48</v>
      </c>
      <c r="O225" s="6">
        <v>37</v>
      </c>
    </row>
    <row r="226" spans="3:15" ht="12.75" hidden="1">
      <c r="C226" s="6" t="s">
        <v>474</v>
      </c>
      <c r="D226" s="6" t="s">
        <v>1721</v>
      </c>
      <c r="E226" s="6" t="s">
        <v>1722</v>
      </c>
      <c r="F226" s="6" t="str">
        <f t="shared" si="6"/>
        <v>NTmF Lopez Herrera Alma Delia</v>
      </c>
      <c r="H226" s="6" t="s">
        <v>126</v>
      </c>
      <c r="M226" s="32">
        <f t="shared" si="1"/>
        <v>70</v>
      </c>
      <c r="O226" s="6">
        <v>54</v>
      </c>
    </row>
    <row r="227" spans="3:15" ht="12.75" hidden="1">
      <c r="C227" s="6" t="s">
        <v>474</v>
      </c>
      <c r="D227" s="6" t="s">
        <v>1723</v>
      </c>
      <c r="E227" s="6" t="s">
        <v>1724</v>
      </c>
      <c r="F227" s="6" t="str">
        <f t="shared" si="6"/>
        <v>NTmF Mario Reyes Lobaco</v>
      </c>
      <c r="I227" s="6">
        <v>63026467</v>
      </c>
      <c r="M227" s="32">
        <f t="shared" si="1"/>
        <v>57</v>
      </c>
      <c r="O227" s="6">
        <v>44</v>
      </c>
    </row>
    <row r="228" spans="3:15" ht="12.75">
      <c r="C228" s="6" t="s">
        <v>474</v>
      </c>
      <c r="D228" s="6" t="s">
        <v>1725</v>
      </c>
      <c r="E228" s="6" t="s">
        <v>1726</v>
      </c>
      <c r="F228" s="6" t="str">
        <f t="shared" si="6"/>
        <v>NTmF Felipe Alberto Vergas Rivera</v>
      </c>
      <c r="H228" s="6">
        <v>5541377009</v>
      </c>
      <c r="M228" s="32">
        <f t="shared" si="1"/>
        <v>59</v>
      </c>
      <c r="O228" s="6">
        <v>46</v>
      </c>
    </row>
    <row r="229" spans="3:15" ht="12.75">
      <c r="C229" s="6" t="s">
        <v>474</v>
      </c>
      <c r="D229" s="6" t="s">
        <v>1727</v>
      </c>
      <c r="E229" s="6" t="s">
        <v>1728</v>
      </c>
      <c r="F229" s="6" t="str">
        <f t="shared" si="6"/>
        <v>NTmF Yeni Pineda</v>
      </c>
      <c r="H229" s="6">
        <v>5585747600</v>
      </c>
      <c r="M229" s="32">
        <f t="shared" si="1"/>
        <v>56</v>
      </c>
      <c r="O229" s="6">
        <v>43</v>
      </c>
    </row>
    <row r="230" spans="3:15" ht="12.75">
      <c r="C230" s="6" t="s">
        <v>474</v>
      </c>
      <c r="D230" s="6" t="s">
        <v>1729</v>
      </c>
      <c r="E230" s="6" t="s">
        <v>1730</v>
      </c>
      <c r="F230" s="6" t="str">
        <f t="shared" si="6"/>
        <v>NTmF Claudia Andres Lucas</v>
      </c>
      <c r="H230" s="6">
        <v>5532086974</v>
      </c>
      <c r="M230" s="32">
        <f t="shared" si="1"/>
        <v>58</v>
      </c>
      <c r="O230" s="6">
        <v>45</v>
      </c>
    </row>
    <row r="231" spans="3:15" ht="12.75" hidden="1">
      <c r="C231" s="6" t="s">
        <v>474</v>
      </c>
      <c r="D231" s="6" t="s">
        <v>1731</v>
      </c>
      <c r="E231" s="6" t="s">
        <v>1732</v>
      </c>
      <c r="F231" s="6" t="str">
        <f t="shared" si="6"/>
        <v>NTmF Maricela Juarez Fuentes</v>
      </c>
      <c r="H231" s="6" t="s">
        <v>126</v>
      </c>
      <c r="M231" s="32">
        <f t="shared" si="1"/>
        <v>71</v>
      </c>
      <c r="O231" s="6">
        <v>55</v>
      </c>
    </row>
    <row r="232" spans="3:15" ht="12.75" hidden="1">
      <c r="C232" s="6" t="s">
        <v>474</v>
      </c>
      <c r="D232" s="6" t="s">
        <v>1733</v>
      </c>
      <c r="E232" s="6" t="s">
        <v>1734</v>
      </c>
      <c r="F232" s="6" t="str">
        <f t="shared" si="6"/>
        <v>NTmF Hernandez GRanado Luz Maria</v>
      </c>
      <c r="H232" s="6" t="s">
        <v>126</v>
      </c>
      <c r="I232" s="6">
        <v>58430262</v>
      </c>
      <c r="M232" s="32">
        <f t="shared" si="1"/>
        <v>82</v>
      </c>
      <c r="O232" s="6">
        <v>64</v>
      </c>
    </row>
    <row r="233" spans="3:15" ht="12.75">
      <c r="C233" s="6" t="s">
        <v>474</v>
      </c>
      <c r="D233" s="6" t="s">
        <v>1735</v>
      </c>
      <c r="E233" s="6" t="s">
        <v>1736</v>
      </c>
      <c r="F233" s="6" t="str">
        <f t="shared" si="6"/>
        <v>NTmF Beatriz Martinez Marcos</v>
      </c>
      <c r="H233" s="6">
        <v>5513294811</v>
      </c>
      <c r="M233" s="32">
        <f t="shared" si="1"/>
        <v>80</v>
      </c>
      <c r="O233" s="6">
        <v>62</v>
      </c>
    </row>
    <row r="234" spans="3:15" ht="12.75">
      <c r="C234" s="6" t="s">
        <v>474</v>
      </c>
      <c r="D234" s="6" t="s">
        <v>1737</v>
      </c>
      <c r="E234" s="6" t="s">
        <v>1738</v>
      </c>
      <c r="F234" s="6" t="str">
        <f t="shared" si="6"/>
        <v>NTmF Maria Liboria Rosalres Ro</v>
      </c>
      <c r="H234" s="6">
        <v>5564109294</v>
      </c>
      <c r="I234" s="6">
        <v>59885343</v>
      </c>
      <c r="M234" s="32">
        <f t="shared" si="1"/>
        <v>40</v>
      </c>
      <c r="O234" s="6">
        <v>31</v>
      </c>
    </row>
    <row r="235" spans="3:15" ht="12.75" hidden="1">
      <c r="C235" s="6" t="s">
        <v>474</v>
      </c>
      <c r="D235" s="6" t="s">
        <v>1739</v>
      </c>
      <c r="F235" s="6" t="str">
        <f t="shared" si="6"/>
        <v xml:space="preserve">NTmF </v>
      </c>
      <c r="H235" s="6" t="s">
        <v>126</v>
      </c>
      <c r="M235" s="32">
        <f t="shared" si="1"/>
        <v>35</v>
      </c>
      <c r="O235" s="6">
        <v>27</v>
      </c>
    </row>
    <row r="236" spans="3:15" ht="12.75" hidden="1">
      <c r="C236" s="6" t="s">
        <v>474</v>
      </c>
      <c r="D236" s="6" t="s">
        <v>1740</v>
      </c>
      <c r="F236" s="6" t="str">
        <f t="shared" si="6"/>
        <v xml:space="preserve">NTmF </v>
      </c>
      <c r="H236" s="6" t="s">
        <v>126</v>
      </c>
      <c r="M236" s="32">
        <f t="shared" si="1"/>
        <v>48</v>
      </c>
      <c r="O236" s="6">
        <v>37</v>
      </c>
    </row>
    <row r="237" spans="3:15" ht="15" hidden="1">
      <c r="C237" s="6" t="s">
        <v>1537</v>
      </c>
      <c r="D237" s="6" t="s">
        <v>1741</v>
      </c>
      <c r="E237" s="6" t="s">
        <v>1742</v>
      </c>
      <c r="F237" s="6" t="str">
        <f t="shared" ref="F237:F264" si="7">CONCATENATE("NTvG ", E237)</f>
        <v>NTvG Yanet Villarreal</v>
      </c>
      <c r="H237" s="13"/>
      <c r="J237" s="6">
        <v>1</v>
      </c>
      <c r="K237" s="91">
        <v>43826</v>
      </c>
      <c r="L237" s="6" t="s">
        <v>1743</v>
      </c>
      <c r="M237" s="32">
        <f t="shared" si="1"/>
        <v>39</v>
      </c>
      <c r="N237" s="6">
        <v>0</v>
      </c>
      <c r="O237" s="6">
        <v>30</v>
      </c>
    </row>
    <row r="238" spans="3:15" ht="15">
      <c r="C238" s="6" t="s">
        <v>1537</v>
      </c>
      <c r="D238" s="6" t="s">
        <v>1744</v>
      </c>
      <c r="E238" s="6" t="s">
        <v>1745</v>
      </c>
      <c r="F238" s="6" t="str">
        <f t="shared" si="7"/>
        <v>NTvG GRaciela Isunza Bautista</v>
      </c>
      <c r="H238" s="8">
        <v>5551061381</v>
      </c>
      <c r="K238" s="91">
        <v>43826</v>
      </c>
      <c r="L238" s="6" t="s">
        <v>1746</v>
      </c>
      <c r="M238" s="32">
        <f t="shared" si="1"/>
        <v>25</v>
      </c>
      <c r="N238" s="6">
        <v>3</v>
      </c>
      <c r="O238" s="6">
        <v>19</v>
      </c>
    </row>
    <row r="239" spans="3:15" ht="15">
      <c r="C239" s="6" t="s">
        <v>1537</v>
      </c>
      <c r="D239" s="6" t="s">
        <v>1747</v>
      </c>
      <c r="E239" s="6" t="s">
        <v>1748</v>
      </c>
      <c r="F239" s="6" t="str">
        <f t="shared" si="7"/>
        <v>NTvG Edith Martinez Santiago</v>
      </c>
      <c r="H239" s="8">
        <v>5564931882</v>
      </c>
      <c r="K239" s="91">
        <v>43826</v>
      </c>
      <c r="L239" s="16" t="s">
        <v>1749</v>
      </c>
      <c r="M239" s="32">
        <f t="shared" si="1"/>
        <v>44</v>
      </c>
      <c r="N239" s="6">
        <v>3</v>
      </c>
      <c r="O239" s="6">
        <v>34</v>
      </c>
    </row>
    <row r="240" spans="3:15" ht="1.5" customHeight="1">
      <c r="C240" s="6" t="s">
        <v>1537</v>
      </c>
      <c r="D240" s="6" t="s">
        <v>1750</v>
      </c>
      <c r="E240" s="6" t="s">
        <v>1751</v>
      </c>
      <c r="F240" s="6" t="str">
        <f t="shared" si="7"/>
        <v>NTvG Landy Vigueras</v>
      </c>
      <c r="H240" s="55">
        <v>5543059803</v>
      </c>
      <c r="I240" s="6">
        <v>25946131</v>
      </c>
      <c r="K240" s="91">
        <v>43826</v>
      </c>
      <c r="L240" s="16" t="s">
        <v>1752</v>
      </c>
      <c r="M240" s="32">
        <f t="shared" si="1"/>
        <v>59</v>
      </c>
      <c r="N240" s="6">
        <v>3</v>
      </c>
      <c r="O240" s="6">
        <v>46</v>
      </c>
    </row>
    <row r="241" spans="3:15" ht="15">
      <c r="C241" s="6" t="s">
        <v>1537</v>
      </c>
      <c r="D241" s="6" t="s">
        <v>1753</v>
      </c>
      <c r="E241" s="6" t="s">
        <v>1754</v>
      </c>
      <c r="F241" s="6" t="str">
        <f t="shared" si="7"/>
        <v>NTvG Miriam Gnzlz</v>
      </c>
      <c r="H241" s="8">
        <v>5519242936</v>
      </c>
      <c r="K241" s="91">
        <v>43826</v>
      </c>
      <c r="L241" s="6" t="s">
        <v>1755</v>
      </c>
      <c r="M241" s="32">
        <f t="shared" si="1"/>
        <v>43</v>
      </c>
      <c r="N241" s="6">
        <v>1</v>
      </c>
      <c r="O241" s="6">
        <v>33</v>
      </c>
    </row>
    <row r="242" spans="3:15" ht="15">
      <c r="C242" s="6" t="s">
        <v>1537</v>
      </c>
      <c r="D242" s="6" t="s">
        <v>1756</v>
      </c>
      <c r="E242" s="6" t="s">
        <v>1757</v>
      </c>
      <c r="F242" s="6" t="str">
        <f t="shared" si="7"/>
        <v>NTvG Rosa Isela</v>
      </c>
      <c r="H242" s="8">
        <v>5614853566</v>
      </c>
      <c r="K242" s="91">
        <v>43826</v>
      </c>
      <c r="L242" s="6" t="s">
        <v>275</v>
      </c>
      <c r="M242" s="32">
        <f t="shared" si="1"/>
        <v>49</v>
      </c>
      <c r="N242" s="6">
        <v>0</v>
      </c>
      <c r="O242" s="6">
        <v>38</v>
      </c>
    </row>
    <row r="243" spans="3:15" ht="15" hidden="1">
      <c r="C243" s="6" t="s">
        <v>1537</v>
      </c>
      <c r="D243" s="6" t="s">
        <v>1758</v>
      </c>
      <c r="E243" s="6" t="s">
        <v>1759</v>
      </c>
      <c r="F243" s="6" t="str">
        <f t="shared" si="7"/>
        <v xml:space="preserve">NTvG Claudia Gomez </v>
      </c>
      <c r="H243" s="13"/>
      <c r="I243" s="6">
        <v>26367345</v>
      </c>
      <c r="K243" s="91">
        <v>43826</v>
      </c>
      <c r="L243" s="6" t="s">
        <v>1760</v>
      </c>
      <c r="M243" s="32">
        <f t="shared" si="1"/>
        <v>48</v>
      </c>
      <c r="N243" s="6">
        <v>1</v>
      </c>
      <c r="O243" s="6">
        <v>37</v>
      </c>
    </row>
    <row r="244" spans="3:15" ht="15">
      <c r="C244" s="6" t="s">
        <v>1537</v>
      </c>
      <c r="D244" s="6" t="s">
        <v>1761</v>
      </c>
      <c r="E244" s="6" t="s">
        <v>1762</v>
      </c>
      <c r="F244" s="6" t="str">
        <f t="shared" si="7"/>
        <v xml:space="preserve">NTvG Ana Laura Tello </v>
      </c>
      <c r="H244" s="8">
        <v>5585460132</v>
      </c>
      <c r="K244" s="91">
        <v>43826</v>
      </c>
      <c r="L244" s="6" t="s">
        <v>1763</v>
      </c>
      <c r="M244" s="32">
        <f t="shared" si="1"/>
        <v>66</v>
      </c>
      <c r="N244" s="6">
        <v>3</v>
      </c>
      <c r="O244" s="6">
        <v>51</v>
      </c>
    </row>
    <row r="245" spans="3:15" ht="15" hidden="1">
      <c r="C245" s="6" t="s">
        <v>1537</v>
      </c>
      <c r="D245" s="6" t="s">
        <v>1764</v>
      </c>
      <c r="E245" s="6" t="s">
        <v>1765</v>
      </c>
      <c r="F245" s="6" t="str">
        <f t="shared" si="7"/>
        <v>NTvG Celina Mendoza</v>
      </c>
      <c r="H245" s="13"/>
      <c r="I245" s="6">
        <v>25947249</v>
      </c>
      <c r="K245" s="91">
        <v>43826</v>
      </c>
      <c r="L245" s="6" t="s">
        <v>1766</v>
      </c>
      <c r="M245" s="32">
        <f t="shared" si="1"/>
        <v>38</v>
      </c>
      <c r="N245" s="6">
        <v>1</v>
      </c>
      <c r="O245" s="6">
        <v>29</v>
      </c>
    </row>
    <row r="246" spans="3:15" ht="15">
      <c r="C246" s="6" t="s">
        <v>1537</v>
      </c>
      <c r="D246" s="6" t="s">
        <v>1767</v>
      </c>
      <c r="E246" s="6" t="s">
        <v>1768</v>
      </c>
      <c r="F246" s="6" t="str">
        <f t="shared" si="7"/>
        <v>NTvG Marlen Alderete Garcia</v>
      </c>
      <c r="H246" s="8">
        <v>5517487995</v>
      </c>
      <c r="I246" s="6">
        <v>5532148080</v>
      </c>
      <c r="J246" s="6">
        <v>5527188864</v>
      </c>
      <c r="K246" s="125">
        <v>43826.791666666664</v>
      </c>
      <c r="L246" s="16" t="s">
        <v>1769</v>
      </c>
      <c r="M246" s="32">
        <f t="shared" si="1"/>
        <v>68</v>
      </c>
      <c r="N246" s="6">
        <v>3</v>
      </c>
      <c r="O246" s="6">
        <v>53</v>
      </c>
    </row>
    <row r="247" spans="3:15" ht="15">
      <c r="C247" s="6" t="s">
        <v>1537</v>
      </c>
      <c r="D247" s="6" t="s">
        <v>1770</v>
      </c>
      <c r="E247" s="6" t="s">
        <v>1771</v>
      </c>
      <c r="F247" s="6" t="str">
        <f t="shared" si="7"/>
        <v>NTvG Aaron Colores Claderon</v>
      </c>
      <c r="H247" s="8">
        <v>5522846653</v>
      </c>
      <c r="K247" s="125">
        <v>43808.791666666664</v>
      </c>
      <c r="L247" s="6" t="s">
        <v>1772</v>
      </c>
      <c r="M247" s="32">
        <f t="shared" si="1"/>
        <v>52</v>
      </c>
      <c r="N247" s="6">
        <v>0</v>
      </c>
      <c r="O247" s="6">
        <v>40</v>
      </c>
    </row>
    <row r="248" spans="3:15" ht="15" hidden="1">
      <c r="C248" s="6" t="s">
        <v>1537</v>
      </c>
      <c r="D248" s="6" t="s">
        <v>1773</v>
      </c>
      <c r="E248" s="6" t="s">
        <v>1774</v>
      </c>
      <c r="F248" s="6" t="str">
        <f t="shared" si="7"/>
        <v>NTvG Martha Godoy</v>
      </c>
      <c r="H248" s="13"/>
      <c r="I248" s="6">
        <v>25948072</v>
      </c>
      <c r="K248" s="125">
        <v>43826.791666666664</v>
      </c>
      <c r="L248" s="6" t="s">
        <v>978</v>
      </c>
      <c r="M248" s="32">
        <f t="shared" si="1"/>
        <v>29</v>
      </c>
      <c r="N248" s="6">
        <v>3</v>
      </c>
      <c r="O248" s="6">
        <v>22</v>
      </c>
    </row>
    <row r="249" spans="3:15" ht="15">
      <c r="C249" s="6" t="s">
        <v>1537</v>
      </c>
      <c r="D249" s="6" t="s">
        <v>1775</v>
      </c>
      <c r="E249" s="6" t="s">
        <v>1776</v>
      </c>
      <c r="F249" s="6" t="str">
        <f t="shared" si="7"/>
        <v>NTvG Jorge Gnzlz</v>
      </c>
      <c r="H249" s="8">
        <v>5513313396</v>
      </c>
      <c r="I249" s="6">
        <v>5519869394</v>
      </c>
      <c r="K249" s="125">
        <v>43808.791666666664</v>
      </c>
      <c r="L249" s="16" t="s">
        <v>1777</v>
      </c>
      <c r="M249" s="32">
        <f t="shared" si="1"/>
        <v>59</v>
      </c>
      <c r="N249" s="6">
        <v>2</v>
      </c>
      <c r="O249" s="6">
        <v>46</v>
      </c>
    </row>
    <row r="250" spans="3:15" ht="15">
      <c r="C250" s="6" t="s">
        <v>1537</v>
      </c>
      <c r="D250" s="6" t="s">
        <v>1778</v>
      </c>
      <c r="E250" s="6" t="s">
        <v>1779</v>
      </c>
      <c r="F250" s="6" t="str">
        <f t="shared" si="7"/>
        <v>NTvG Claudia Zavaleta</v>
      </c>
      <c r="H250" s="8">
        <v>5545457932</v>
      </c>
      <c r="K250" s="125">
        <v>43808.791666666664</v>
      </c>
      <c r="L250" s="6" t="s">
        <v>288</v>
      </c>
      <c r="M250" s="32">
        <f t="shared" si="1"/>
        <v>59</v>
      </c>
      <c r="N250" s="6">
        <v>1</v>
      </c>
      <c r="O250" s="6">
        <v>46</v>
      </c>
    </row>
    <row r="251" spans="3:15" ht="15">
      <c r="C251" s="6" t="s">
        <v>1537</v>
      </c>
      <c r="D251" s="6" t="s">
        <v>1780</v>
      </c>
      <c r="E251" s="6" t="s">
        <v>1781</v>
      </c>
      <c r="F251" s="6" t="str">
        <f t="shared" si="7"/>
        <v>NTvG Lucia Guadalupe Solache</v>
      </c>
      <c r="H251" s="8">
        <v>5582566569</v>
      </c>
      <c r="I251" s="6">
        <v>25946591</v>
      </c>
      <c r="K251" s="125">
        <v>43826.791666666664</v>
      </c>
      <c r="L251" s="6" t="s">
        <v>1782</v>
      </c>
      <c r="M251" s="32">
        <f t="shared" si="1"/>
        <v>80</v>
      </c>
      <c r="N251" s="6">
        <v>3</v>
      </c>
      <c r="O251" s="6">
        <v>62</v>
      </c>
    </row>
    <row r="252" spans="3:15" ht="15" hidden="1">
      <c r="C252" s="6" t="s">
        <v>1537</v>
      </c>
      <c r="D252" s="6" t="s">
        <v>1783</v>
      </c>
      <c r="E252" s="6" t="s">
        <v>1784</v>
      </c>
      <c r="F252" s="6" t="str">
        <f t="shared" si="7"/>
        <v>NTvG Isabel Soni Arena</v>
      </c>
      <c r="H252" s="13"/>
      <c r="K252" s="125">
        <v>43808.791666666664</v>
      </c>
      <c r="M252" s="32">
        <f t="shared" si="1"/>
        <v>39</v>
      </c>
      <c r="N252" s="6">
        <v>0</v>
      </c>
      <c r="O252" s="6">
        <v>30</v>
      </c>
    </row>
    <row r="253" spans="3:15" ht="15">
      <c r="C253" s="6" t="s">
        <v>1537</v>
      </c>
      <c r="D253" s="6" t="s">
        <v>1785</v>
      </c>
      <c r="E253" s="6" t="s">
        <v>1786</v>
      </c>
      <c r="F253" s="6" t="str">
        <f t="shared" si="7"/>
        <v>NTvG Carmen Corona</v>
      </c>
      <c r="H253" s="8">
        <v>5518252701</v>
      </c>
      <c r="I253" s="6">
        <v>5532510115</v>
      </c>
      <c r="J253" s="6">
        <v>25947670</v>
      </c>
      <c r="K253" s="125">
        <v>43826.791666666664</v>
      </c>
      <c r="L253" s="16" t="s">
        <v>1787</v>
      </c>
      <c r="M253" s="32">
        <f t="shared" si="1"/>
        <v>73</v>
      </c>
      <c r="N253" s="6">
        <v>3</v>
      </c>
      <c r="O253" s="6">
        <v>57</v>
      </c>
    </row>
    <row r="254" spans="3:15" ht="15">
      <c r="C254" s="6" t="s">
        <v>1537</v>
      </c>
      <c r="D254" s="6" t="s">
        <v>1788</v>
      </c>
      <c r="E254" s="6" t="s">
        <v>1789</v>
      </c>
      <c r="F254" s="6" t="str">
        <f t="shared" si="7"/>
        <v>NTvG Hugo Enroque Vera Meza</v>
      </c>
      <c r="H254" s="8">
        <v>5549473881</v>
      </c>
      <c r="I254" s="6">
        <v>70940129</v>
      </c>
      <c r="K254" s="125">
        <v>43808.791666666664</v>
      </c>
      <c r="L254" s="16" t="s">
        <v>1787</v>
      </c>
      <c r="M254" s="32">
        <f t="shared" si="1"/>
        <v>48</v>
      </c>
      <c r="N254" s="6">
        <v>2</v>
      </c>
      <c r="O254" s="6">
        <v>37</v>
      </c>
    </row>
    <row r="255" spans="3:15" ht="15">
      <c r="C255" s="6" t="s">
        <v>1537</v>
      </c>
      <c r="D255" s="6" t="s">
        <v>1790</v>
      </c>
      <c r="E255" s="6" t="s">
        <v>1791</v>
      </c>
      <c r="F255" s="6" t="str">
        <f t="shared" si="7"/>
        <v>NTvG Liliana Hrndz Alvarado</v>
      </c>
      <c r="H255" s="8">
        <v>5574470634</v>
      </c>
      <c r="K255" s="91">
        <v>43829</v>
      </c>
      <c r="L255" s="16" t="s">
        <v>1792</v>
      </c>
      <c r="M255" s="32">
        <f t="shared" si="1"/>
        <v>67</v>
      </c>
      <c r="N255" s="6">
        <v>2</v>
      </c>
      <c r="O255" s="6">
        <v>52</v>
      </c>
    </row>
    <row r="256" spans="3:15" ht="15">
      <c r="C256" s="6" t="s">
        <v>1537</v>
      </c>
      <c r="D256" s="6" t="s">
        <v>1793</v>
      </c>
      <c r="E256" s="6" t="s">
        <v>1794</v>
      </c>
      <c r="F256" s="6" t="str">
        <f t="shared" si="7"/>
        <v>NTvG Mariam Hernanez</v>
      </c>
      <c r="H256" s="8">
        <v>5529151427</v>
      </c>
      <c r="K256" s="91">
        <v>43829</v>
      </c>
      <c r="L256" s="16" t="s">
        <v>1795</v>
      </c>
      <c r="M256" s="32">
        <f t="shared" si="1"/>
        <v>41</v>
      </c>
      <c r="N256" s="6">
        <v>2</v>
      </c>
      <c r="O256" s="6">
        <v>32</v>
      </c>
    </row>
    <row r="257" spans="1:51" ht="15" hidden="1">
      <c r="C257" s="6" t="s">
        <v>1537</v>
      </c>
      <c r="D257" s="6" t="s">
        <v>1796</v>
      </c>
      <c r="E257" s="6" t="s">
        <v>1797</v>
      </c>
      <c r="F257" s="6" t="str">
        <f t="shared" si="7"/>
        <v>NTvG Victoria Irlanda Cortes</v>
      </c>
      <c r="H257" s="13"/>
      <c r="I257" s="6">
        <v>59885774</v>
      </c>
      <c r="K257" s="91">
        <v>43809</v>
      </c>
      <c r="L257" s="6" t="s">
        <v>1798</v>
      </c>
      <c r="M257" s="32">
        <f t="shared" si="1"/>
        <v>48</v>
      </c>
      <c r="N257" s="6">
        <v>0</v>
      </c>
      <c r="O257" s="6">
        <v>37</v>
      </c>
    </row>
    <row r="258" spans="1:51" ht="15" hidden="1">
      <c r="C258" s="6" t="s">
        <v>1537</v>
      </c>
      <c r="D258" s="6" t="s">
        <v>1799</v>
      </c>
      <c r="E258" s="6" t="s">
        <v>1800</v>
      </c>
      <c r="F258" s="6" t="str">
        <f t="shared" si="7"/>
        <v>NTvG Blanca Esla Rodriguez</v>
      </c>
      <c r="H258" s="13"/>
      <c r="I258" s="6">
        <v>16436049</v>
      </c>
      <c r="K258" s="91">
        <v>43809</v>
      </c>
      <c r="L258" s="6" t="s">
        <v>1801</v>
      </c>
      <c r="M258" s="32">
        <f t="shared" si="1"/>
        <v>52</v>
      </c>
      <c r="N258" s="6">
        <v>0</v>
      </c>
      <c r="O258" s="6">
        <v>40</v>
      </c>
    </row>
    <row r="259" spans="1:51" ht="15">
      <c r="C259" s="6" t="s">
        <v>1537</v>
      </c>
      <c r="D259" s="6" t="s">
        <v>1802</v>
      </c>
      <c r="E259" s="6" t="s">
        <v>1803</v>
      </c>
      <c r="F259" s="6" t="str">
        <f t="shared" si="7"/>
        <v xml:space="preserve">NTvG Isabel Hrndz </v>
      </c>
      <c r="H259" s="8">
        <v>5559437816</v>
      </c>
      <c r="K259" s="91">
        <v>43809</v>
      </c>
      <c r="L259" s="16" t="s">
        <v>1804</v>
      </c>
      <c r="M259" s="32">
        <f t="shared" si="1"/>
        <v>64</v>
      </c>
      <c r="N259" s="6">
        <v>2</v>
      </c>
      <c r="O259" s="6">
        <v>50</v>
      </c>
    </row>
    <row r="260" spans="1:51" ht="15">
      <c r="C260" s="6" t="s">
        <v>1537</v>
      </c>
      <c r="D260" s="6" t="s">
        <v>1805</v>
      </c>
      <c r="E260" s="6" t="s">
        <v>1806</v>
      </c>
      <c r="F260" s="6" t="str">
        <f t="shared" si="7"/>
        <v>NTvG MAria fernanda</v>
      </c>
      <c r="H260" s="8">
        <v>2211655797</v>
      </c>
      <c r="I260" s="6">
        <v>58486292</v>
      </c>
      <c r="K260" s="91">
        <v>43829</v>
      </c>
      <c r="L260" s="6" t="s">
        <v>1807</v>
      </c>
      <c r="M260" s="32">
        <f t="shared" si="1"/>
        <v>70</v>
      </c>
      <c r="N260" s="6">
        <v>2</v>
      </c>
      <c r="O260" s="6">
        <v>54</v>
      </c>
    </row>
    <row r="261" spans="1:51" ht="15">
      <c r="C261" s="6" t="s">
        <v>1537</v>
      </c>
      <c r="D261" s="6" t="s">
        <v>1808</v>
      </c>
      <c r="E261" s="6" t="s">
        <v>1809</v>
      </c>
      <c r="F261" s="6" t="str">
        <f t="shared" si="7"/>
        <v>NTvG Aurora Doguez</v>
      </c>
      <c r="H261" s="8">
        <v>5559817112</v>
      </c>
      <c r="K261" s="91">
        <v>43809</v>
      </c>
      <c r="M261" s="32">
        <f t="shared" si="1"/>
        <v>50</v>
      </c>
      <c r="N261" s="6">
        <v>0</v>
      </c>
      <c r="O261" s="6">
        <v>39</v>
      </c>
    </row>
    <row r="262" spans="1:51" ht="15">
      <c r="C262" s="6" t="s">
        <v>1537</v>
      </c>
      <c r="D262" s="6" t="s">
        <v>1810</v>
      </c>
      <c r="E262" s="6" t="s">
        <v>1811</v>
      </c>
      <c r="F262" s="6" t="str">
        <f t="shared" si="7"/>
        <v>NTvG Marlen Rojas V</v>
      </c>
      <c r="H262" s="8">
        <v>5580802624</v>
      </c>
      <c r="I262" s="6">
        <v>25946821</v>
      </c>
      <c r="K262" s="91">
        <v>43826</v>
      </c>
      <c r="L262" s="6" t="s">
        <v>1812</v>
      </c>
      <c r="M262" s="32">
        <f t="shared" si="1"/>
        <v>58</v>
      </c>
      <c r="N262" s="6">
        <v>0</v>
      </c>
      <c r="O262" s="6">
        <v>45</v>
      </c>
    </row>
    <row r="263" spans="1:51" ht="15">
      <c r="C263" s="6" t="s">
        <v>1537</v>
      </c>
      <c r="D263" s="6" t="s">
        <v>1813</v>
      </c>
      <c r="E263" s="6" t="s">
        <v>1814</v>
      </c>
      <c r="F263" s="6" t="str">
        <f t="shared" si="7"/>
        <v>NTvG Beatriz Adriana Rodriguez</v>
      </c>
      <c r="H263" s="8">
        <v>5583477736</v>
      </c>
      <c r="K263" s="91">
        <v>43826</v>
      </c>
      <c r="L263" s="16" t="s">
        <v>1815</v>
      </c>
      <c r="M263" s="32">
        <f t="shared" si="1"/>
        <v>44</v>
      </c>
      <c r="N263" s="6">
        <v>3</v>
      </c>
      <c r="O263" s="6">
        <v>34</v>
      </c>
    </row>
    <row r="264" spans="1:51" ht="15">
      <c r="C264" s="6" t="s">
        <v>1537</v>
      </c>
      <c r="D264" s="6" t="s">
        <v>1816</v>
      </c>
      <c r="E264" s="6" t="s">
        <v>1817</v>
      </c>
      <c r="F264" s="6" t="str">
        <f t="shared" si="7"/>
        <v>NTvG Lorena Acevedo Mendoza</v>
      </c>
      <c r="H264" s="55">
        <v>5571686066</v>
      </c>
      <c r="I264" s="6">
        <v>5576367296</v>
      </c>
      <c r="K264" s="91">
        <v>43826</v>
      </c>
      <c r="L264" s="16" t="s">
        <v>1818</v>
      </c>
      <c r="M264" s="32">
        <f t="shared" si="1"/>
        <v>29</v>
      </c>
      <c r="N264" s="6">
        <v>3</v>
      </c>
      <c r="O264" s="6">
        <v>22</v>
      </c>
    </row>
    <row r="265" spans="1:51" ht="15">
      <c r="A265" s="50"/>
      <c r="B265" s="60" t="s">
        <v>1819</v>
      </c>
      <c r="C265" s="60" t="s">
        <v>1423</v>
      </c>
      <c r="D265" s="60" t="s">
        <v>1820</v>
      </c>
      <c r="E265" s="60" t="s">
        <v>1821</v>
      </c>
      <c r="F265" s="60" t="str">
        <f t="shared" ref="F265:F295" si="8">CONCATENATE("NTvJ ", E265)</f>
        <v>NTvJ Guadalupe Vargas</v>
      </c>
      <c r="G265" s="50"/>
      <c r="H265" s="139">
        <v>5526667576</v>
      </c>
      <c r="I265" s="50"/>
      <c r="J265" s="50"/>
      <c r="K265" s="91">
        <v>43826</v>
      </c>
      <c r="L265" s="140" t="s">
        <v>1822</v>
      </c>
      <c r="M265" s="32">
        <f t="shared" si="1"/>
        <v>31</v>
      </c>
      <c r="N265" s="6">
        <v>3</v>
      </c>
      <c r="O265" s="60">
        <v>24</v>
      </c>
      <c r="P265" s="60">
        <v>2</v>
      </c>
      <c r="Q265" s="141">
        <v>9</v>
      </c>
      <c r="R265" s="141">
        <v>4</v>
      </c>
      <c r="S265" s="60" t="s">
        <v>1823</v>
      </c>
      <c r="T265" s="60">
        <v>2</v>
      </c>
      <c r="U265" s="60"/>
      <c r="V265" s="60">
        <v>2</v>
      </c>
      <c r="W265" s="60" t="s">
        <v>533</v>
      </c>
      <c r="X265" s="60">
        <v>1</v>
      </c>
      <c r="Y265" s="60">
        <v>2</v>
      </c>
      <c r="Z265" s="60">
        <v>3</v>
      </c>
      <c r="AA265" s="60" t="s">
        <v>95</v>
      </c>
      <c r="AB265" s="60" t="s">
        <v>200</v>
      </c>
      <c r="AC265" s="60" t="s">
        <v>327</v>
      </c>
      <c r="AD265" s="60" t="s">
        <v>95</v>
      </c>
      <c r="AE265" s="60">
        <v>20</v>
      </c>
      <c r="AF265" s="60">
        <v>1</v>
      </c>
      <c r="AG265" s="60">
        <v>7</v>
      </c>
      <c r="AH265" s="60">
        <v>2</v>
      </c>
      <c r="AI265" s="60">
        <v>4</v>
      </c>
      <c r="AJ265" s="60">
        <v>1</v>
      </c>
      <c r="AK265" s="60">
        <v>2</v>
      </c>
      <c r="AL265" s="60">
        <v>1</v>
      </c>
      <c r="AM265" s="60">
        <v>7</v>
      </c>
      <c r="AN265" s="60" t="s">
        <v>95</v>
      </c>
      <c r="AO265" s="60">
        <v>2</v>
      </c>
      <c r="AP265" s="60">
        <v>1</v>
      </c>
      <c r="AQ265" s="50"/>
      <c r="AR265" s="60" t="s">
        <v>1824</v>
      </c>
      <c r="AS265" s="60" t="s">
        <v>1821</v>
      </c>
      <c r="AT265" s="60">
        <v>5526667576</v>
      </c>
      <c r="AU265" s="50"/>
      <c r="AV265" s="50"/>
      <c r="AW265" s="50"/>
      <c r="AX265" s="50"/>
      <c r="AY265" s="50"/>
    </row>
    <row r="266" spans="1:51" ht="15" hidden="1">
      <c r="C266" s="6" t="s">
        <v>1423</v>
      </c>
      <c r="D266" s="6" t="s">
        <v>1825</v>
      </c>
      <c r="E266" s="6" t="s">
        <v>1826</v>
      </c>
      <c r="F266" s="6" t="str">
        <f t="shared" si="8"/>
        <v>NTvJ Margarita Martinez</v>
      </c>
      <c r="H266" s="13"/>
      <c r="K266" s="91">
        <v>43809</v>
      </c>
      <c r="M266" s="32">
        <f t="shared" si="1"/>
        <v>56</v>
      </c>
      <c r="N266" s="6">
        <v>0</v>
      </c>
      <c r="O266" s="6">
        <v>43</v>
      </c>
      <c r="P266" s="6">
        <v>11</v>
      </c>
      <c r="Q266" s="6" t="s">
        <v>1827</v>
      </c>
      <c r="R266" s="6" t="s">
        <v>1828</v>
      </c>
      <c r="S266" s="6" t="s">
        <v>1829</v>
      </c>
      <c r="T266" s="6">
        <v>2</v>
      </c>
      <c r="U266" s="6">
        <v>2</v>
      </c>
      <c r="V266" s="6">
        <v>3</v>
      </c>
      <c r="W266" s="6" t="s">
        <v>444</v>
      </c>
      <c r="X266" s="6">
        <v>2</v>
      </c>
      <c r="Y266" s="6">
        <v>2</v>
      </c>
      <c r="Z266" s="6">
        <v>4</v>
      </c>
      <c r="AA266" s="6" t="s">
        <v>95</v>
      </c>
      <c r="AB266" s="6" t="s">
        <v>86</v>
      </c>
      <c r="AC266" s="6">
        <v>1</v>
      </c>
      <c r="AD266" s="6">
        <v>2</v>
      </c>
      <c r="AE266" s="6">
        <v>10</v>
      </c>
      <c r="AF266" s="6">
        <v>1</v>
      </c>
      <c r="AG266" s="6">
        <v>8.1999999999999993</v>
      </c>
      <c r="AH266" s="6">
        <v>2</v>
      </c>
      <c r="AI266" s="6">
        <v>4</v>
      </c>
      <c r="AJ266" s="6">
        <v>0</v>
      </c>
      <c r="AK266" s="6">
        <v>1</v>
      </c>
      <c r="AL266" s="6">
        <v>4</v>
      </c>
      <c r="AM266" s="6">
        <v>11</v>
      </c>
      <c r="AN266" s="6" t="s">
        <v>597</v>
      </c>
      <c r="AO266" s="6">
        <v>2</v>
      </c>
      <c r="AP266" s="6">
        <v>1</v>
      </c>
      <c r="AR266" s="6" t="s">
        <v>1830</v>
      </c>
      <c r="AS266" s="6" t="s">
        <v>1826</v>
      </c>
    </row>
    <row r="267" spans="1:51" ht="15">
      <c r="C267" s="6" t="s">
        <v>1423</v>
      </c>
      <c r="D267" s="6" t="s">
        <v>1831</v>
      </c>
      <c r="E267" s="6" t="s">
        <v>1832</v>
      </c>
      <c r="F267" s="6" t="str">
        <f t="shared" si="8"/>
        <v>NTvJ Alfredo Nuñez</v>
      </c>
      <c r="H267" s="8">
        <v>5565071328</v>
      </c>
      <c r="I267" s="6">
        <v>58471363</v>
      </c>
      <c r="K267" s="91">
        <v>43809</v>
      </c>
      <c r="L267" s="6" t="s">
        <v>1833</v>
      </c>
      <c r="M267" s="32">
        <f t="shared" si="1"/>
        <v>36</v>
      </c>
      <c r="N267" s="6">
        <v>0</v>
      </c>
      <c r="O267" s="6">
        <v>28</v>
      </c>
      <c r="T267" s="6">
        <v>1</v>
      </c>
      <c r="V267" s="6">
        <v>1</v>
      </c>
      <c r="W267" s="6">
        <v>7</v>
      </c>
      <c r="X267" s="6">
        <v>1</v>
      </c>
      <c r="Y267" s="6">
        <v>2</v>
      </c>
      <c r="Z267" s="6">
        <v>1</v>
      </c>
      <c r="AA267" s="6">
        <v>5</v>
      </c>
      <c r="AB267" s="6">
        <v>6</v>
      </c>
      <c r="AC267" s="6">
        <v>0</v>
      </c>
      <c r="AD267" s="6">
        <v>4</v>
      </c>
      <c r="AE267" s="6">
        <v>20</v>
      </c>
      <c r="AF267" s="6">
        <v>1</v>
      </c>
      <c r="AG267" s="6">
        <v>8</v>
      </c>
      <c r="AH267" s="6">
        <v>2</v>
      </c>
      <c r="AI267" s="6">
        <v>99</v>
      </c>
      <c r="AJ267" s="6">
        <v>2</v>
      </c>
      <c r="AK267" s="6">
        <v>2</v>
      </c>
      <c r="AM267" s="6">
        <v>1</v>
      </c>
      <c r="AN267" s="6">
        <v>2</v>
      </c>
      <c r="AO267" s="6">
        <v>1</v>
      </c>
      <c r="AP267" s="6">
        <v>1</v>
      </c>
      <c r="AR267" s="6" t="s">
        <v>1834</v>
      </c>
      <c r="AS267" s="6" t="s">
        <v>1835</v>
      </c>
      <c r="AT267" s="6">
        <v>5565071328</v>
      </c>
      <c r="AU267" s="6">
        <v>5574418515</v>
      </c>
    </row>
    <row r="268" spans="1:51" ht="15">
      <c r="C268" s="6" t="s">
        <v>1423</v>
      </c>
      <c r="D268" s="6" t="s">
        <v>1836</v>
      </c>
      <c r="E268" s="6" t="s">
        <v>1837</v>
      </c>
      <c r="F268" s="6" t="str">
        <f t="shared" si="8"/>
        <v>NTvJ Dulcer Maria Montes Pienda</v>
      </c>
      <c r="H268" s="8">
        <v>5511961193</v>
      </c>
      <c r="K268" s="91">
        <v>43809</v>
      </c>
      <c r="L268" s="6" t="s">
        <v>1838</v>
      </c>
      <c r="M268" s="32">
        <f t="shared" si="1"/>
        <v>30</v>
      </c>
      <c r="N268" s="6">
        <v>1</v>
      </c>
      <c r="O268" s="6">
        <v>23</v>
      </c>
      <c r="P268" s="6">
        <v>11</v>
      </c>
      <c r="Q268" s="6">
        <v>15</v>
      </c>
      <c r="R268" s="6">
        <v>215</v>
      </c>
      <c r="T268" s="6">
        <v>2</v>
      </c>
      <c r="U268" s="6">
        <v>2</v>
      </c>
      <c r="W268" s="6" t="s">
        <v>444</v>
      </c>
      <c r="X268" s="6">
        <v>1</v>
      </c>
      <c r="Y268" s="6">
        <v>2</v>
      </c>
      <c r="Z268" s="6">
        <v>1</v>
      </c>
      <c r="AA268" s="6" t="s">
        <v>95</v>
      </c>
      <c r="AB268" s="6" t="s">
        <v>816</v>
      </c>
      <c r="AC268" s="6">
        <v>7</v>
      </c>
      <c r="AD268" s="6">
        <v>1</v>
      </c>
      <c r="AE268" s="6">
        <v>30</v>
      </c>
      <c r="AF268" s="6">
        <v>1</v>
      </c>
      <c r="AH268" s="6">
        <v>2</v>
      </c>
      <c r="AI268" s="6">
        <v>4</v>
      </c>
      <c r="AJ268" s="6">
        <v>0</v>
      </c>
      <c r="AK268" s="6">
        <v>1</v>
      </c>
      <c r="AL268" s="6">
        <v>0</v>
      </c>
      <c r="AM268" s="6">
        <v>9</v>
      </c>
      <c r="AN268" s="6">
        <v>1</v>
      </c>
      <c r="AO268" s="6">
        <v>2</v>
      </c>
      <c r="AP268" s="6">
        <v>1</v>
      </c>
      <c r="AR268" s="6" t="s">
        <v>1839</v>
      </c>
      <c r="AS268" s="6" t="s">
        <v>1840</v>
      </c>
      <c r="AT268" s="6">
        <v>5511561193</v>
      </c>
      <c r="AU268" s="6">
        <v>5511561193</v>
      </c>
    </row>
    <row r="269" spans="1:51" ht="15">
      <c r="C269" s="6" t="s">
        <v>1423</v>
      </c>
      <c r="D269" s="6" t="s">
        <v>1841</v>
      </c>
      <c r="E269" s="6" t="s">
        <v>1842</v>
      </c>
      <c r="F269" s="6" t="str">
        <f t="shared" si="8"/>
        <v>NTvJ Ma Azucena Rodriguez</v>
      </c>
      <c r="H269" s="8">
        <v>5516776817</v>
      </c>
      <c r="I269" s="6">
        <v>25946686</v>
      </c>
      <c r="K269" s="91">
        <v>43826</v>
      </c>
      <c r="L269" s="16" t="s">
        <v>1843</v>
      </c>
      <c r="M269" s="32">
        <f t="shared" si="1"/>
        <v>38</v>
      </c>
      <c r="N269" s="6">
        <v>3</v>
      </c>
      <c r="O269" s="6">
        <v>29</v>
      </c>
      <c r="P269" s="142">
        <v>5</v>
      </c>
      <c r="Q269" s="142">
        <v>1</v>
      </c>
      <c r="R269" s="6">
        <v>101</v>
      </c>
      <c r="S269" s="6" t="s">
        <v>443</v>
      </c>
      <c r="T269" s="6">
        <v>1</v>
      </c>
      <c r="U269" s="6">
        <v>1</v>
      </c>
      <c r="W269" s="6" t="s">
        <v>251</v>
      </c>
      <c r="X269" s="6">
        <v>1</v>
      </c>
      <c r="Y269" s="6">
        <v>2</v>
      </c>
      <c r="Z269" s="6">
        <v>2</v>
      </c>
      <c r="AA269" s="6" t="s">
        <v>72</v>
      </c>
      <c r="AB269" s="6">
        <v>10</v>
      </c>
      <c r="AC269" s="6">
        <v>0</v>
      </c>
      <c r="AD269" s="6">
        <v>1</v>
      </c>
      <c r="AE269" s="6">
        <v>20</v>
      </c>
      <c r="AF269" s="6">
        <v>1</v>
      </c>
      <c r="AG269" s="6">
        <v>9</v>
      </c>
      <c r="AH269" s="6">
        <v>2</v>
      </c>
      <c r="AI269" s="6">
        <v>4</v>
      </c>
      <c r="AJ269" s="6">
        <v>3</v>
      </c>
      <c r="AK269" s="6">
        <v>2</v>
      </c>
      <c r="AL269" s="6">
        <v>0</v>
      </c>
      <c r="AM269" s="6">
        <v>8</v>
      </c>
      <c r="AN269" s="6">
        <v>1</v>
      </c>
      <c r="AO269" s="6">
        <v>2</v>
      </c>
      <c r="AP269" s="6">
        <v>1</v>
      </c>
      <c r="AR269" s="6" t="s">
        <v>1844</v>
      </c>
      <c r="AS269" s="6" t="s">
        <v>1845</v>
      </c>
      <c r="AT269" s="6">
        <v>5516776817</v>
      </c>
      <c r="AU269" s="6">
        <v>25946686</v>
      </c>
    </row>
    <row r="270" spans="1:51" ht="15">
      <c r="C270" s="6" t="s">
        <v>1423</v>
      </c>
      <c r="D270" s="6" t="s">
        <v>1846</v>
      </c>
      <c r="E270" s="6" t="s">
        <v>1847</v>
      </c>
      <c r="F270" s="6" t="str">
        <f t="shared" si="8"/>
        <v>NTvJ Antonio Gnzlz Nexpanco</v>
      </c>
      <c r="H270" s="55">
        <v>5528085855</v>
      </c>
      <c r="I270" s="6">
        <v>25945310</v>
      </c>
      <c r="K270" s="91">
        <v>43826</v>
      </c>
      <c r="L270" s="16" t="s">
        <v>1848</v>
      </c>
      <c r="M270" s="32">
        <f t="shared" si="1"/>
        <v>49</v>
      </c>
      <c r="N270" s="6">
        <v>3</v>
      </c>
      <c r="O270" s="6">
        <v>38</v>
      </c>
      <c r="P270" s="6">
        <v>215</v>
      </c>
      <c r="Q270" s="6">
        <v>3</v>
      </c>
      <c r="R270" s="6">
        <v>4</v>
      </c>
      <c r="T270" s="6">
        <v>2</v>
      </c>
      <c r="U270" s="6">
        <v>1</v>
      </c>
      <c r="V270" s="6">
        <v>3</v>
      </c>
      <c r="W270" s="6" t="s">
        <v>72</v>
      </c>
      <c r="X270" s="6">
        <v>1</v>
      </c>
      <c r="Y270" s="6">
        <v>2</v>
      </c>
      <c r="Z270" s="6">
        <v>1</v>
      </c>
      <c r="AA270" s="6" t="s">
        <v>72</v>
      </c>
      <c r="AB270" s="6" t="s">
        <v>72</v>
      </c>
      <c r="AC270" s="6">
        <v>0</v>
      </c>
      <c r="AD270" s="6">
        <v>1</v>
      </c>
      <c r="AF270" s="6">
        <v>1</v>
      </c>
      <c r="AH270" s="6">
        <v>2</v>
      </c>
      <c r="AI270" s="6">
        <v>4</v>
      </c>
      <c r="AJ270" s="6">
        <v>3</v>
      </c>
      <c r="AK270" s="6">
        <v>1</v>
      </c>
      <c r="AL270" s="6">
        <v>0</v>
      </c>
      <c r="AM270" s="6">
        <v>7</v>
      </c>
      <c r="AN270" s="6">
        <v>1</v>
      </c>
      <c r="AO270" s="6">
        <v>2</v>
      </c>
      <c r="AP270" s="6">
        <v>1</v>
      </c>
      <c r="AR270" s="6" t="s">
        <v>1849</v>
      </c>
      <c r="AS270" s="6" t="s">
        <v>1850</v>
      </c>
      <c r="AT270" s="6">
        <v>5528085855</v>
      </c>
    </row>
    <row r="271" spans="1:51" ht="15">
      <c r="C271" s="6" t="s">
        <v>1423</v>
      </c>
      <c r="D271" s="6" t="s">
        <v>1851</v>
      </c>
      <c r="E271" s="6" t="s">
        <v>1852</v>
      </c>
      <c r="F271" s="6" t="str">
        <f t="shared" si="8"/>
        <v>NTvJ Mayte Balcazar</v>
      </c>
      <c r="H271" s="8">
        <v>5531647412</v>
      </c>
      <c r="I271" s="6">
        <v>58430499</v>
      </c>
      <c r="K271" s="91">
        <v>43809</v>
      </c>
      <c r="M271" s="32">
        <f t="shared" si="1"/>
        <v>53</v>
      </c>
      <c r="O271" s="6">
        <v>41</v>
      </c>
      <c r="P271" s="6">
        <v>215</v>
      </c>
      <c r="Q271" s="6">
        <v>101</v>
      </c>
      <c r="R271" s="6">
        <v>1</v>
      </c>
      <c r="S271" s="6" t="s">
        <v>1853</v>
      </c>
      <c r="T271" s="6">
        <v>2</v>
      </c>
      <c r="U271" s="6">
        <v>1</v>
      </c>
      <c r="V271" s="6">
        <v>1</v>
      </c>
      <c r="W271" s="6" t="s">
        <v>1854</v>
      </c>
      <c r="X271" s="6">
        <v>2</v>
      </c>
      <c r="Y271" s="6">
        <v>2</v>
      </c>
      <c r="Z271" s="6">
        <v>1</v>
      </c>
      <c r="AA271" s="6" t="s">
        <v>333</v>
      </c>
      <c r="AB271" s="6" t="s">
        <v>588</v>
      </c>
      <c r="AC271" s="6">
        <v>1</v>
      </c>
      <c r="AD271" s="6">
        <v>1</v>
      </c>
      <c r="AF271" s="6">
        <v>1</v>
      </c>
      <c r="AG271" s="6">
        <v>7.8</v>
      </c>
      <c r="AH271" s="6">
        <v>1</v>
      </c>
      <c r="AI271" s="6">
        <v>4</v>
      </c>
      <c r="AJ271" s="6">
        <v>3</v>
      </c>
      <c r="AK271" s="6">
        <v>1</v>
      </c>
      <c r="AL271" s="6">
        <v>2</v>
      </c>
      <c r="AM271" s="6">
        <v>9</v>
      </c>
      <c r="AN271" s="6">
        <v>1</v>
      </c>
      <c r="AO271" s="6">
        <v>1</v>
      </c>
      <c r="AP271" s="6">
        <v>1</v>
      </c>
      <c r="AR271" s="6" t="s">
        <v>1855</v>
      </c>
      <c r="AS271" s="6" t="s">
        <v>1856</v>
      </c>
      <c r="AU271" s="6">
        <v>58430499</v>
      </c>
    </row>
    <row r="272" spans="1:51" ht="15">
      <c r="C272" s="6" t="s">
        <v>1423</v>
      </c>
      <c r="D272" s="6" t="s">
        <v>1857</v>
      </c>
      <c r="E272" s="6" t="s">
        <v>1858</v>
      </c>
      <c r="F272" s="6" t="str">
        <f t="shared" si="8"/>
        <v>NTvJ Martha Gutierrez</v>
      </c>
      <c r="H272" s="8">
        <v>5540258772</v>
      </c>
      <c r="I272" s="6">
        <v>40258772</v>
      </c>
      <c r="K272" s="91">
        <v>43829</v>
      </c>
      <c r="L272" s="16" t="s">
        <v>1859</v>
      </c>
      <c r="M272" s="32">
        <f t="shared" si="1"/>
        <v>45</v>
      </c>
      <c r="O272" s="6">
        <v>35</v>
      </c>
      <c r="P272" s="142">
        <v>4</v>
      </c>
      <c r="Q272" s="6">
        <v>215</v>
      </c>
      <c r="S272" s="6" t="s">
        <v>638</v>
      </c>
      <c r="T272" s="6">
        <v>2</v>
      </c>
      <c r="U272" s="6">
        <v>1</v>
      </c>
      <c r="V272" s="6">
        <v>1</v>
      </c>
      <c r="W272" s="6" t="s">
        <v>92</v>
      </c>
      <c r="X272" s="6">
        <v>1</v>
      </c>
      <c r="Z272" s="6">
        <v>1</v>
      </c>
      <c r="AA272" s="6" t="s">
        <v>95</v>
      </c>
      <c r="AB272" s="6" t="s">
        <v>94</v>
      </c>
      <c r="AC272" s="6">
        <v>2</v>
      </c>
      <c r="AD272" s="6">
        <v>1</v>
      </c>
      <c r="AE272" s="6">
        <v>15</v>
      </c>
      <c r="AF272" s="6">
        <v>1</v>
      </c>
      <c r="AG272" s="6">
        <v>8.5</v>
      </c>
      <c r="AH272" s="6">
        <v>1</v>
      </c>
      <c r="AI272" s="6">
        <v>4</v>
      </c>
      <c r="AJ272" s="6">
        <v>1</v>
      </c>
      <c r="AK272" s="6">
        <v>1</v>
      </c>
      <c r="AL272" s="6">
        <v>2</v>
      </c>
      <c r="AM272" s="6">
        <v>7</v>
      </c>
      <c r="AN272" s="6">
        <v>1</v>
      </c>
      <c r="AO272" s="6">
        <v>2</v>
      </c>
      <c r="AP272" s="6">
        <v>1</v>
      </c>
      <c r="AR272" s="6" t="s">
        <v>1860</v>
      </c>
      <c r="AS272" s="6" t="s">
        <v>1083</v>
      </c>
      <c r="AT272" s="6">
        <v>40258772</v>
      </c>
    </row>
    <row r="273" spans="1:51" ht="15" hidden="1">
      <c r="C273" s="6" t="s">
        <v>1423</v>
      </c>
      <c r="D273" s="6" t="s">
        <v>1861</v>
      </c>
      <c r="E273" s="6" t="s">
        <v>1862</v>
      </c>
      <c r="F273" s="6" t="str">
        <f t="shared" si="8"/>
        <v>NTvJ SErgio Said Santa</v>
      </c>
      <c r="H273" s="13"/>
      <c r="K273" s="91">
        <v>43809</v>
      </c>
      <c r="M273" s="32">
        <f t="shared" si="1"/>
        <v>31</v>
      </c>
      <c r="N273" s="6">
        <v>0</v>
      </c>
      <c r="O273" s="6">
        <v>24</v>
      </c>
      <c r="P273" s="6">
        <v>5</v>
      </c>
      <c r="Q273" s="6" t="s">
        <v>1863</v>
      </c>
      <c r="R273" s="6">
        <v>4</v>
      </c>
      <c r="S273" s="6" t="s">
        <v>1864</v>
      </c>
      <c r="T273" s="6">
        <v>1</v>
      </c>
      <c r="U273" s="6">
        <v>1</v>
      </c>
      <c r="V273" s="6">
        <v>3</v>
      </c>
      <c r="W273" s="6">
        <v>1</v>
      </c>
      <c r="X273" s="6">
        <v>2</v>
      </c>
      <c r="Y273" s="6">
        <v>1</v>
      </c>
      <c r="Z273" s="6" t="s">
        <v>72</v>
      </c>
      <c r="AA273" s="6" t="s">
        <v>72</v>
      </c>
      <c r="AB273" s="6" t="s">
        <v>72</v>
      </c>
      <c r="AC273" s="6">
        <v>1</v>
      </c>
      <c r="AD273" s="6">
        <v>2</v>
      </c>
      <c r="AE273" s="6">
        <v>5</v>
      </c>
      <c r="AF273" s="6">
        <v>1</v>
      </c>
      <c r="AG273" s="6">
        <v>8</v>
      </c>
      <c r="AH273" s="6">
        <v>1</v>
      </c>
      <c r="AI273" s="6">
        <v>2</v>
      </c>
      <c r="AJ273" s="6">
        <v>3</v>
      </c>
      <c r="AK273" s="6">
        <v>2</v>
      </c>
      <c r="AM273" s="6">
        <v>9</v>
      </c>
      <c r="AN273" s="6">
        <v>1</v>
      </c>
      <c r="AP273" s="6">
        <v>1</v>
      </c>
      <c r="AR273" s="6" t="s">
        <v>1865</v>
      </c>
      <c r="AS273" s="6" t="s">
        <v>1866</v>
      </c>
    </row>
    <row r="274" spans="1:51" ht="15">
      <c r="C274" s="6" t="s">
        <v>1423</v>
      </c>
      <c r="D274" s="6" t="s">
        <v>1867</v>
      </c>
      <c r="E274" s="6" t="s">
        <v>1868</v>
      </c>
      <c r="F274" s="6" t="str">
        <f t="shared" si="8"/>
        <v xml:space="preserve">NTvJ Janet Fabiola Reyes </v>
      </c>
      <c r="H274" s="8">
        <v>5533364025</v>
      </c>
      <c r="K274" s="91">
        <v>43826</v>
      </c>
      <c r="L274" s="6" t="s">
        <v>1869</v>
      </c>
      <c r="M274" s="32">
        <f t="shared" si="1"/>
        <v>31</v>
      </c>
      <c r="N274" s="6">
        <v>3</v>
      </c>
      <c r="O274" s="6">
        <v>24</v>
      </c>
      <c r="P274" s="142">
        <v>17</v>
      </c>
      <c r="Q274" s="142">
        <v>4</v>
      </c>
      <c r="R274" s="6">
        <v>3</v>
      </c>
      <c r="T274" s="6">
        <v>1</v>
      </c>
      <c r="U274" s="6">
        <v>1</v>
      </c>
      <c r="V274" s="6">
        <v>1</v>
      </c>
      <c r="W274" s="6">
        <v>1</v>
      </c>
      <c r="X274" s="6">
        <v>2</v>
      </c>
      <c r="Y274" s="6">
        <v>1</v>
      </c>
      <c r="Z274" s="6">
        <v>5</v>
      </c>
      <c r="AA274" s="6" t="s">
        <v>95</v>
      </c>
      <c r="AB274" s="6" t="s">
        <v>333</v>
      </c>
      <c r="AC274" s="6">
        <v>2</v>
      </c>
      <c r="AD274" s="6">
        <v>1</v>
      </c>
      <c r="AF274" s="6">
        <v>2</v>
      </c>
      <c r="AG274" s="6">
        <v>6</v>
      </c>
      <c r="AH274" s="6">
        <v>1</v>
      </c>
      <c r="AI274" s="6">
        <v>3</v>
      </c>
      <c r="AJ274" s="6">
        <v>2</v>
      </c>
      <c r="AK274" s="6">
        <v>3</v>
      </c>
      <c r="AL274" s="6">
        <v>2</v>
      </c>
      <c r="AM274" s="6">
        <v>7</v>
      </c>
      <c r="AN274" s="6">
        <v>1</v>
      </c>
      <c r="AO274" s="6">
        <v>1</v>
      </c>
      <c r="AP274" s="6">
        <v>2</v>
      </c>
      <c r="AR274" s="6" t="s">
        <v>1870</v>
      </c>
      <c r="AS274" s="6" t="s">
        <v>1871</v>
      </c>
      <c r="AT274" s="6">
        <v>5533364025</v>
      </c>
    </row>
    <row r="275" spans="1:51" ht="15">
      <c r="C275" s="6" t="s">
        <v>1423</v>
      </c>
      <c r="D275" s="6" t="s">
        <v>1872</v>
      </c>
      <c r="E275" s="6" t="s">
        <v>1873</v>
      </c>
      <c r="F275" s="6" t="str">
        <f t="shared" si="8"/>
        <v>NTvJ Jorge Alfaro</v>
      </c>
      <c r="H275" s="8">
        <v>5516470505</v>
      </c>
      <c r="I275" s="6">
        <v>55604799</v>
      </c>
      <c r="J275" s="6">
        <v>58473084</v>
      </c>
      <c r="K275" s="91">
        <v>43809</v>
      </c>
      <c r="L275" s="6" t="s">
        <v>1874</v>
      </c>
      <c r="M275" s="32">
        <f t="shared" si="1"/>
        <v>41</v>
      </c>
      <c r="N275" s="6">
        <v>0</v>
      </c>
      <c r="O275" s="6">
        <v>32</v>
      </c>
      <c r="P275" s="142">
        <v>4</v>
      </c>
      <c r="Q275" s="6">
        <v>215</v>
      </c>
      <c r="R275" s="6">
        <v>1</v>
      </c>
      <c r="S275" s="6" t="s">
        <v>1875</v>
      </c>
      <c r="T275" s="6">
        <v>1</v>
      </c>
      <c r="U275" s="6">
        <v>1</v>
      </c>
      <c r="V275" s="6">
        <v>1</v>
      </c>
      <c r="W275" s="6" t="s">
        <v>92</v>
      </c>
      <c r="X275" s="6">
        <v>2</v>
      </c>
      <c r="Y275" s="6">
        <v>1</v>
      </c>
      <c r="Z275" s="6">
        <v>1</v>
      </c>
      <c r="AA275" s="6" t="s">
        <v>256</v>
      </c>
      <c r="AB275" s="6">
        <v>6</v>
      </c>
      <c r="AC275" s="6">
        <v>0</v>
      </c>
      <c r="AD275" s="6">
        <v>2</v>
      </c>
      <c r="AE275" s="6">
        <v>50</v>
      </c>
      <c r="AF275" s="6">
        <v>1</v>
      </c>
      <c r="AG275" s="6">
        <v>9</v>
      </c>
      <c r="AH275" s="6">
        <v>2</v>
      </c>
      <c r="AI275" s="6">
        <v>4</v>
      </c>
      <c r="AJ275" s="6">
        <v>2</v>
      </c>
      <c r="AK275" s="6">
        <v>2</v>
      </c>
      <c r="AL275" s="6">
        <v>4</v>
      </c>
      <c r="AM275" s="6">
        <v>7</v>
      </c>
      <c r="AN275" s="6">
        <v>1</v>
      </c>
      <c r="AO275" s="6">
        <v>1</v>
      </c>
      <c r="AP275" s="6">
        <v>1</v>
      </c>
      <c r="AR275" s="6" t="s">
        <v>1876</v>
      </c>
      <c r="AS275" s="6" t="s">
        <v>1873</v>
      </c>
      <c r="AT275" s="6">
        <v>55609947</v>
      </c>
      <c r="AU275" s="6">
        <v>58473054</v>
      </c>
    </row>
    <row r="276" spans="1:51" ht="15">
      <c r="C276" s="6" t="s">
        <v>1423</v>
      </c>
      <c r="D276" s="6" t="s">
        <v>1877</v>
      </c>
      <c r="E276" s="6" t="s">
        <v>1878</v>
      </c>
      <c r="F276" s="6" t="str">
        <f t="shared" si="8"/>
        <v>NTvJ Araceli Villeguas</v>
      </c>
      <c r="H276" s="8">
        <v>5563260048</v>
      </c>
      <c r="I276" s="6">
        <v>17096115</v>
      </c>
      <c r="K276" s="91">
        <v>43809</v>
      </c>
      <c r="L276" s="16" t="s">
        <v>1879</v>
      </c>
      <c r="M276" s="32">
        <f t="shared" si="1"/>
        <v>50</v>
      </c>
      <c r="N276" s="6">
        <v>3</v>
      </c>
      <c r="O276" s="6">
        <v>39</v>
      </c>
      <c r="P276" s="6">
        <v>42</v>
      </c>
      <c r="Q276" s="142">
        <v>4</v>
      </c>
      <c r="R276" s="88">
        <v>43862</v>
      </c>
      <c r="S276" s="6" t="s">
        <v>1880</v>
      </c>
      <c r="T276" s="6">
        <v>1</v>
      </c>
      <c r="U276" s="6">
        <v>1</v>
      </c>
      <c r="V276" s="6">
        <v>1</v>
      </c>
      <c r="W276" s="6" t="s">
        <v>92</v>
      </c>
      <c r="X276" s="6">
        <v>2</v>
      </c>
      <c r="Y276" s="6">
        <v>2</v>
      </c>
      <c r="Z276" s="6">
        <v>2</v>
      </c>
      <c r="AA276" s="6" t="s">
        <v>712</v>
      </c>
      <c r="AB276" s="6" t="s">
        <v>72</v>
      </c>
      <c r="AC276" s="6">
        <v>2</v>
      </c>
      <c r="AD276" s="6">
        <v>3</v>
      </c>
      <c r="AE276" s="6">
        <v>20</v>
      </c>
      <c r="AF276" s="6">
        <v>1</v>
      </c>
      <c r="AG276" s="6">
        <v>7</v>
      </c>
      <c r="AH276" s="6">
        <v>2</v>
      </c>
      <c r="AI276" s="6">
        <v>4</v>
      </c>
      <c r="AJ276" s="6">
        <v>0</v>
      </c>
      <c r="AK276" s="6">
        <v>1</v>
      </c>
      <c r="AL276" s="6">
        <v>2</v>
      </c>
      <c r="AM276" s="6">
        <v>5</v>
      </c>
      <c r="AN276" s="6">
        <v>1</v>
      </c>
      <c r="AO276" s="6">
        <v>2</v>
      </c>
      <c r="AP276" s="6">
        <v>2</v>
      </c>
      <c r="AR276" s="6" t="s">
        <v>1881</v>
      </c>
      <c r="AS276" s="6" t="s">
        <v>1397</v>
      </c>
      <c r="AT276" s="6">
        <v>5563260048</v>
      </c>
      <c r="AU276" s="6">
        <v>17096115</v>
      </c>
    </row>
    <row r="277" spans="1:51" ht="15">
      <c r="C277" s="6" t="s">
        <v>1423</v>
      </c>
      <c r="D277" s="6" t="s">
        <v>1882</v>
      </c>
      <c r="E277" s="6" t="s">
        <v>1883</v>
      </c>
      <c r="F277" s="6" t="str">
        <f t="shared" si="8"/>
        <v>NTvJ Ma Angela del Carmen</v>
      </c>
      <c r="H277" s="8">
        <v>5520873309</v>
      </c>
      <c r="K277" s="91">
        <v>43826</v>
      </c>
      <c r="L277" s="16" t="s">
        <v>1884</v>
      </c>
      <c r="M277" s="32">
        <f t="shared" si="1"/>
        <v>48</v>
      </c>
      <c r="N277" s="6">
        <v>3</v>
      </c>
      <c r="O277" s="6">
        <v>37</v>
      </c>
      <c r="P277" s="6">
        <v>3</v>
      </c>
      <c r="Q277" s="6">
        <v>215</v>
      </c>
      <c r="R277" s="142">
        <v>1</v>
      </c>
      <c r="S277" s="6" t="s">
        <v>1885</v>
      </c>
      <c r="T277" s="6">
        <v>2</v>
      </c>
      <c r="U277" s="6">
        <v>2</v>
      </c>
      <c r="V277" s="6">
        <v>2</v>
      </c>
      <c r="W277" s="6" t="s">
        <v>462</v>
      </c>
      <c r="X277" s="6">
        <v>1</v>
      </c>
      <c r="Y277" s="6">
        <v>1</v>
      </c>
      <c r="Z277" s="6">
        <v>1</v>
      </c>
      <c r="AA277" s="6" t="s">
        <v>72</v>
      </c>
      <c r="AB277" s="6">
        <v>6</v>
      </c>
      <c r="AC277" s="6">
        <v>1</v>
      </c>
      <c r="AD277" s="6">
        <v>1</v>
      </c>
      <c r="AE277" s="6">
        <v>15</v>
      </c>
      <c r="AF277" s="6">
        <v>1</v>
      </c>
      <c r="AH277" s="6">
        <v>2</v>
      </c>
      <c r="AI277" s="6">
        <v>4</v>
      </c>
      <c r="AJ277" s="6">
        <v>0</v>
      </c>
      <c r="AK277" s="6">
        <v>1</v>
      </c>
      <c r="AL277" s="6">
        <v>1</v>
      </c>
      <c r="AM277" s="6">
        <v>2</v>
      </c>
      <c r="AN277" s="6">
        <v>1</v>
      </c>
      <c r="AO277" s="6">
        <v>2</v>
      </c>
      <c r="AP277" s="6">
        <v>1</v>
      </c>
      <c r="AQ277" s="6" t="s">
        <v>1886</v>
      </c>
      <c r="AR277" s="6" t="s">
        <v>1887</v>
      </c>
      <c r="AS277" s="6" t="s">
        <v>1888</v>
      </c>
      <c r="AT277" s="6">
        <v>5520873309</v>
      </c>
    </row>
    <row r="278" spans="1:51" ht="15">
      <c r="C278" s="6" t="s">
        <v>1423</v>
      </c>
      <c r="D278" s="6" t="s">
        <v>1889</v>
      </c>
      <c r="E278" s="6" t="s">
        <v>1890</v>
      </c>
      <c r="F278" s="6" t="str">
        <f t="shared" si="8"/>
        <v>NTvJ David Climaco</v>
      </c>
      <c r="H278" s="8">
        <v>5510105573</v>
      </c>
      <c r="I278" s="6">
        <v>5525515169</v>
      </c>
      <c r="J278" s="6">
        <v>59886434</v>
      </c>
      <c r="K278" s="91">
        <v>43809</v>
      </c>
      <c r="L278" s="6" t="s">
        <v>1801</v>
      </c>
      <c r="M278" s="32">
        <f t="shared" si="1"/>
        <v>38</v>
      </c>
      <c r="N278" s="6">
        <v>1</v>
      </c>
      <c r="O278" s="6">
        <v>29</v>
      </c>
      <c r="P278" s="6">
        <v>3</v>
      </c>
      <c r="Q278" s="6">
        <v>215</v>
      </c>
      <c r="S278" s="6" t="s">
        <v>1891</v>
      </c>
      <c r="T278" s="6">
        <v>2</v>
      </c>
      <c r="U278" s="6">
        <v>1</v>
      </c>
      <c r="V278" s="6">
        <v>1</v>
      </c>
      <c r="W278" s="6">
        <v>3</v>
      </c>
      <c r="X278" s="6">
        <v>1</v>
      </c>
      <c r="Y278" s="6">
        <v>1</v>
      </c>
      <c r="Z278" s="6">
        <v>2</v>
      </c>
      <c r="AA278" s="6" t="s">
        <v>333</v>
      </c>
      <c r="AB278" s="6" t="s">
        <v>94</v>
      </c>
      <c r="AC278" s="6">
        <v>0</v>
      </c>
      <c r="AD278" s="6">
        <v>1</v>
      </c>
      <c r="AE278" s="6">
        <v>8</v>
      </c>
      <c r="AF278" s="6">
        <v>2</v>
      </c>
      <c r="AG278" s="6">
        <v>9</v>
      </c>
      <c r="AH278" s="6">
        <v>2</v>
      </c>
      <c r="AI278" s="6">
        <v>4</v>
      </c>
      <c r="AJ278" s="6">
        <v>4</v>
      </c>
      <c r="AK278" s="6">
        <v>3</v>
      </c>
      <c r="AL278" s="6">
        <v>5</v>
      </c>
      <c r="AM278" s="6">
        <v>6</v>
      </c>
      <c r="AN278" s="6" t="s">
        <v>462</v>
      </c>
      <c r="AO278" s="6">
        <v>1</v>
      </c>
      <c r="AP278" s="6">
        <v>1</v>
      </c>
      <c r="AR278" s="6" t="s">
        <v>1889</v>
      </c>
      <c r="AS278" s="6" t="s">
        <v>1892</v>
      </c>
      <c r="AT278" s="6">
        <v>5510105573</v>
      </c>
      <c r="AU278" s="6">
        <v>54886434</v>
      </c>
    </row>
    <row r="279" spans="1:51" ht="15">
      <c r="C279" s="6" t="s">
        <v>1423</v>
      </c>
      <c r="D279" s="6" t="s">
        <v>1893</v>
      </c>
      <c r="E279" s="6" t="s">
        <v>1894</v>
      </c>
      <c r="F279" s="6" t="str">
        <f t="shared" si="8"/>
        <v>NTvJ Jassica MArcela Ramirez</v>
      </c>
      <c r="H279" s="8">
        <v>5547762450</v>
      </c>
      <c r="K279" s="91">
        <v>43809</v>
      </c>
      <c r="L279" s="6" t="s">
        <v>1895</v>
      </c>
      <c r="M279" s="32">
        <f t="shared" si="1"/>
        <v>52</v>
      </c>
      <c r="N279" s="6">
        <v>0</v>
      </c>
      <c r="O279" s="6">
        <v>40</v>
      </c>
      <c r="P279" s="6">
        <v>42</v>
      </c>
      <c r="Q279" s="6">
        <v>3</v>
      </c>
      <c r="R279" s="6">
        <v>5</v>
      </c>
      <c r="S279" s="6" t="s">
        <v>1896</v>
      </c>
      <c r="T279" s="6">
        <v>1</v>
      </c>
      <c r="U279" s="6">
        <v>1</v>
      </c>
      <c r="V279" s="6">
        <v>1</v>
      </c>
      <c r="W279" s="6" t="s">
        <v>663</v>
      </c>
      <c r="X279" s="6">
        <v>1</v>
      </c>
      <c r="Y279" s="6">
        <v>2</v>
      </c>
      <c r="Z279" s="6">
        <v>1</v>
      </c>
      <c r="AA279" s="6" t="s">
        <v>333</v>
      </c>
      <c r="AB279" s="6" t="s">
        <v>723</v>
      </c>
      <c r="AC279" s="6">
        <v>2</v>
      </c>
      <c r="AD279" s="6">
        <v>1</v>
      </c>
      <c r="AE279" s="6">
        <v>40</v>
      </c>
      <c r="AF279" s="6">
        <v>1</v>
      </c>
      <c r="AG279" s="6">
        <v>7.5</v>
      </c>
      <c r="AH279" s="6">
        <v>1</v>
      </c>
      <c r="AI279" s="6">
        <v>4</v>
      </c>
      <c r="AJ279" s="6">
        <v>1</v>
      </c>
      <c r="AK279" s="6">
        <v>1</v>
      </c>
      <c r="AL279" s="6">
        <v>1</v>
      </c>
      <c r="AM279" s="6">
        <v>5</v>
      </c>
      <c r="AN279" s="6" t="s">
        <v>256</v>
      </c>
      <c r="AO279" s="6">
        <v>2</v>
      </c>
      <c r="AP279" s="6">
        <v>1</v>
      </c>
      <c r="AQ279" s="6" t="s">
        <v>1897</v>
      </c>
      <c r="AR279" s="6" t="s">
        <v>1893</v>
      </c>
      <c r="AS279" s="6" t="s">
        <v>1898</v>
      </c>
      <c r="AT279" s="6">
        <v>5547762450</v>
      </c>
    </row>
    <row r="280" spans="1:51" ht="15">
      <c r="C280" s="6" t="s">
        <v>1423</v>
      </c>
      <c r="D280" s="6" t="s">
        <v>1899</v>
      </c>
      <c r="E280" s="6" t="s">
        <v>1900</v>
      </c>
      <c r="F280" s="6" t="str">
        <f t="shared" si="8"/>
        <v xml:space="preserve">NTvJ Mayra Martinez </v>
      </c>
      <c r="H280" s="8">
        <v>5574927228</v>
      </c>
      <c r="K280" s="91">
        <v>43826</v>
      </c>
      <c r="L280" s="16" t="s">
        <v>1901</v>
      </c>
      <c r="M280" s="32">
        <f t="shared" si="1"/>
        <v>43</v>
      </c>
      <c r="N280" s="6">
        <v>3</v>
      </c>
      <c r="O280" s="6">
        <v>33</v>
      </c>
      <c r="P280" s="6">
        <v>215</v>
      </c>
      <c r="Q280" s="6">
        <v>101</v>
      </c>
      <c r="R280" s="142">
        <v>3</v>
      </c>
      <c r="S280" s="6">
        <v>2</v>
      </c>
      <c r="T280" s="6">
        <v>1</v>
      </c>
      <c r="U280" s="6">
        <v>1</v>
      </c>
      <c r="V280" s="6">
        <v>2</v>
      </c>
      <c r="W280" s="6" t="s">
        <v>75</v>
      </c>
      <c r="X280" s="6">
        <v>2</v>
      </c>
      <c r="Y280" s="6">
        <v>1</v>
      </c>
      <c r="Z280" s="6">
        <v>1</v>
      </c>
      <c r="AA280" s="6" t="s">
        <v>93</v>
      </c>
      <c r="AB280" s="6" t="s">
        <v>136</v>
      </c>
      <c r="AC280" s="6">
        <v>0</v>
      </c>
      <c r="AD280" s="6">
        <v>1</v>
      </c>
      <c r="AE280" s="6">
        <v>20</v>
      </c>
      <c r="AF280" s="6">
        <v>1</v>
      </c>
      <c r="AG280" s="6">
        <v>8.1999999999999993</v>
      </c>
      <c r="AH280" s="6">
        <v>2</v>
      </c>
      <c r="AI280" s="6">
        <v>1</v>
      </c>
      <c r="AJ280" s="6">
        <v>1</v>
      </c>
      <c r="AK280" s="6">
        <v>3</v>
      </c>
      <c r="AL280" s="6">
        <v>2</v>
      </c>
      <c r="AM280" s="6">
        <v>11</v>
      </c>
      <c r="AN280" s="6" t="s">
        <v>95</v>
      </c>
      <c r="AO280" s="6">
        <v>2</v>
      </c>
      <c r="AP280" s="6">
        <v>1</v>
      </c>
      <c r="AR280" s="6" t="s">
        <v>1902</v>
      </c>
      <c r="AS280" s="6" t="s">
        <v>1903</v>
      </c>
      <c r="AT280" s="6">
        <v>5574927228</v>
      </c>
    </row>
    <row r="281" spans="1:51" ht="15">
      <c r="C281" s="6" t="s">
        <v>1423</v>
      </c>
      <c r="D281" s="6" t="s">
        <v>1904</v>
      </c>
      <c r="E281" s="6" t="s">
        <v>1905</v>
      </c>
      <c r="F281" s="6" t="str">
        <f t="shared" si="8"/>
        <v>NTvJ Praticia Lopez</v>
      </c>
      <c r="H281" s="8">
        <v>5547604246</v>
      </c>
      <c r="K281" s="91">
        <v>43809</v>
      </c>
      <c r="L281" s="6" t="s">
        <v>1801</v>
      </c>
      <c r="M281" s="32">
        <f t="shared" si="1"/>
        <v>47</v>
      </c>
      <c r="N281" s="6">
        <v>1</v>
      </c>
      <c r="O281" s="6">
        <v>36</v>
      </c>
      <c r="T281" s="6">
        <v>1</v>
      </c>
      <c r="U281" s="6">
        <v>2</v>
      </c>
      <c r="V281" s="6">
        <v>1</v>
      </c>
      <c r="W281" s="6">
        <v>1</v>
      </c>
      <c r="X281" s="6">
        <v>1</v>
      </c>
      <c r="Z281" s="6">
        <v>1</v>
      </c>
      <c r="AA281" s="6" t="s">
        <v>712</v>
      </c>
      <c r="AB281" s="6" t="s">
        <v>94</v>
      </c>
      <c r="AC281" s="6">
        <v>1</v>
      </c>
      <c r="AD281" s="6">
        <v>4</v>
      </c>
      <c r="AE281" s="6">
        <v>45</v>
      </c>
      <c r="AF281" s="6">
        <v>1</v>
      </c>
      <c r="AG281" s="6">
        <v>7</v>
      </c>
      <c r="AH281" s="6">
        <v>2</v>
      </c>
      <c r="AI281" s="6">
        <v>4</v>
      </c>
      <c r="AJ281" s="6">
        <v>0</v>
      </c>
      <c r="AK281" s="6">
        <v>1</v>
      </c>
      <c r="AL281" s="6">
        <v>3</v>
      </c>
      <c r="AM281" s="6">
        <v>5</v>
      </c>
      <c r="AN281" s="6">
        <v>1</v>
      </c>
      <c r="AO281" s="6">
        <v>2</v>
      </c>
      <c r="AP281" s="6">
        <v>2</v>
      </c>
      <c r="AQ281" s="6" t="s">
        <v>1906</v>
      </c>
      <c r="AR281" s="6" t="s">
        <v>1907</v>
      </c>
      <c r="AS281" s="6" t="s">
        <v>1908</v>
      </c>
      <c r="AT281" s="6">
        <v>5546704246</v>
      </c>
    </row>
    <row r="282" spans="1:51" ht="15">
      <c r="A282" s="29"/>
      <c r="B282" s="29"/>
      <c r="C282" s="28" t="s">
        <v>1423</v>
      </c>
      <c r="D282" s="28" t="s">
        <v>1909</v>
      </c>
      <c r="E282" s="28" t="s">
        <v>1910</v>
      </c>
      <c r="F282" s="28" t="str">
        <f t="shared" si="8"/>
        <v>NTvJ Rosa VAldez</v>
      </c>
      <c r="G282" s="29"/>
      <c r="H282" s="46">
        <v>5545181691</v>
      </c>
      <c r="I282" s="28">
        <v>5584764308</v>
      </c>
      <c r="J282" s="29"/>
      <c r="K282" s="143">
        <v>43826</v>
      </c>
      <c r="L282" s="28" t="s">
        <v>1869</v>
      </c>
      <c r="M282" s="29">
        <f t="shared" si="1"/>
        <v>40</v>
      </c>
      <c r="N282" s="28">
        <v>9</v>
      </c>
      <c r="O282" s="28">
        <v>31</v>
      </c>
      <c r="P282" s="28">
        <v>215</v>
      </c>
      <c r="Q282" s="28">
        <v>5</v>
      </c>
      <c r="R282" s="28">
        <v>4</v>
      </c>
      <c r="S282" s="28" t="s">
        <v>1911</v>
      </c>
      <c r="T282" s="28">
        <v>1</v>
      </c>
      <c r="U282" s="28">
        <v>2</v>
      </c>
      <c r="V282" s="28">
        <v>3</v>
      </c>
      <c r="W282" s="28" t="s">
        <v>92</v>
      </c>
      <c r="X282" s="28">
        <v>1</v>
      </c>
      <c r="Y282" s="28">
        <v>1</v>
      </c>
      <c r="Z282" s="28">
        <v>2</v>
      </c>
      <c r="AA282" s="28" t="s">
        <v>200</v>
      </c>
      <c r="AB282" s="28" t="s">
        <v>94</v>
      </c>
      <c r="AC282" s="28">
        <v>1</v>
      </c>
      <c r="AD282" s="28">
        <v>1</v>
      </c>
      <c r="AE282" s="28">
        <v>30</v>
      </c>
      <c r="AF282" s="28">
        <v>1</v>
      </c>
      <c r="AG282" s="28">
        <v>9</v>
      </c>
      <c r="AH282" s="28">
        <v>2</v>
      </c>
      <c r="AI282" s="28">
        <v>4</v>
      </c>
      <c r="AJ282" s="29"/>
      <c r="AK282" s="28">
        <v>1</v>
      </c>
      <c r="AL282" s="28">
        <v>2</v>
      </c>
      <c r="AM282" s="28">
        <v>1</v>
      </c>
      <c r="AN282" s="28">
        <v>1</v>
      </c>
      <c r="AO282" s="28">
        <v>2</v>
      </c>
      <c r="AP282" s="28">
        <v>2</v>
      </c>
      <c r="AQ282" s="29"/>
      <c r="AR282" s="28" t="s">
        <v>1912</v>
      </c>
      <c r="AS282" s="28" t="s">
        <v>1913</v>
      </c>
      <c r="AT282" s="28">
        <v>5515181691</v>
      </c>
      <c r="AU282" s="29"/>
      <c r="AV282" s="29"/>
      <c r="AW282" s="29"/>
      <c r="AX282" s="29"/>
      <c r="AY282" s="29"/>
    </row>
    <row r="283" spans="1:51" ht="15">
      <c r="C283" s="6" t="s">
        <v>1423</v>
      </c>
      <c r="D283" s="6" t="s">
        <v>1914</v>
      </c>
      <c r="E283" s="6" t="s">
        <v>1915</v>
      </c>
      <c r="F283" s="6" t="str">
        <f t="shared" si="8"/>
        <v>NTvJ Ma de la luz Lopez</v>
      </c>
      <c r="H283" s="8">
        <v>5510069081</v>
      </c>
      <c r="I283" s="6">
        <v>59885417</v>
      </c>
      <c r="K283" s="89">
        <v>43826.791666666664</v>
      </c>
      <c r="L283" s="16" t="s">
        <v>1916</v>
      </c>
      <c r="M283" s="32">
        <f t="shared" si="1"/>
        <v>73</v>
      </c>
      <c r="N283" s="6">
        <v>2</v>
      </c>
      <c r="O283" s="6">
        <v>57</v>
      </c>
      <c r="P283" s="142">
        <v>3</v>
      </c>
      <c r="Q283" s="6">
        <v>3</v>
      </c>
      <c r="R283" s="142">
        <v>3</v>
      </c>
      <c r="S283" s="6" t="s">
        <v>1917</v>
      </c>
      <c r="T283" s="6">
        <v>2</v>
      </c>
      <c r="U283" s="6">
        <v>1</v>
      </c>
      <c r="V283" s="6">
        <v>1</v>
      </c>
      <c r="W283" s="6" t="s">
        <v>92</v>
      </c>
      <c r="X283" s="6">
        <v>1</v>
      </c>
      <c r="Y283" s="6">
        <v>2</v>
      </c>
      <c r="Z283" s="6">
        <v>1</v>
      </c>
      <c r="AA283" s="6" t="s">
        <v>333</v>
      </c>
      <c r="AB283" s="6" t="s">
        <v>136</v>
      </c>
      <c r="AC283" s="6">
        <v>1</v>
      </c>
      <c r="AD283" s="6">
        <v>1</v>
      </c>
      <c r="AE283" s="6">
        <v>25</v>
      </c>
      <c r="AF283" s="6">
        <v>1</v>
      </c>
      <c r="AG283" s="6">
        <v>9.8000000000000007</v>
      </c>
      <c r="AH283" s="6">
        <v>2</v>
      </c>
      <c r="AI283" s="6">
        <v>4</v>
      </c>
      <c r="AJ283" s="6">
        <v>2</v>
      </c>
      <c r="AK283" s="6">
        <v>3</v>
      </c>
      <c r="AL283" s="6">
        <v>4</v>
      </c>
      <c r="AM283" s="6">
        <v>11</v>
      </c>
      <c r="AN283" s="6">
        <v>1</v>
      </c>
      <c r="AO283" s="6">
        <v>1</v>
      </c>
      <c r="AP283" s="6">
        <v>1</v>
      </c>
      <c r="AQ283" s="6" t="s">
        <v>1918</v>
      </c>
      <c r="AR283" s="6" t="s">
        <v>1919</v>
      </c>
      <c r="AS283" s="6" t="s">
        <v>1920</v>
      </c>
      <c r="AU283" s="6">
        <v>59885417</v>
      </c>
    </row>
    <row r="284" spans="1:51" ht="15" hidden="1">
      <c r="C284" s="6" t="s">
        <v>1423</v>
      </c>
      <c r="D284" s="6" t="s">
        <v>1921</v>
      </c>
      <c r="E284" s="6" t="s">
        <v>1922</v>
      </c>
      <c r="F284" s="6" t="str">
        <f t="shared" si="8"/>
        <v>NTvJ Pineda GArcia Rosa</v>
      </c>
      <c r="H284" s="13"/>
      <c r="M284" s="32">
        <f t="shared" si="1"/>
        <v>59</v>
      </c>
      <c r="N284" s="6">
        <v>0</v>
      </c>
      <c r="O284" s="6">
        <v>46</v>
      </c>
      <c r="P284" s="6" t="s">
        <v>1923</v>
      </c>
      <c r="Q284" s="6" t="s">
        <v>1924</v>
      </c>
      <c r="R284" s="6" t="s">
        <v>1925</v>
      </c>
      <c r="AD284" s="6">
        <v>4</v>
      </c>
      <c r="AE284" s="6">
        <v>20</v>
      </c>
      <c r="AF284" s="6">
        <v>1</v>
      </c>
      <c r="AG284" s="6">
        <v>7.5</v>
      </c>
      <c r="AH284" s="6">
        <v>2</v>
      </c>
      <c r="AJ284" s="6">
        <v>0</v>
      </c>
      <c r="AK284" s="6">
        <v>1</v>
      </c>
      <c r="AL284" s="6">
        <v>1</v>
      </c>
      <c r="AM284" s="6">
        <v>5</v>
      </c>
      <c r="AN284" s="6">
        <v>1</v>
      </c>
      <c r="AO284" s="6">
        <v>2</v>
      </c>
      <c r="AP284" s="6">
        <v>1</v>
      </c>
      <c r="AQ284" s="6" t="s">
        <v>1926</v>
      </c>
      <c r="AS284" s="6" t="s">
        <v>1927</v>
      </c>
    </row>
    <row r="285" spans="1:51" ht="15">
      <c r="C285" s="6" t="s">
        <v>1423</v>
      </c>
      <c r="D285" s="6" t="s">
        <v>1928</v>
      </c>
      <c r="E285" s="6" t="s">
        <v>1929</v>
      </c>
      <c r="F285" s="6" t="str">
        <f t="shared" si="8"/>
        <v>NTvJ Martha Sanchez</v>
      </c>
      <c r="H285" s="8">
        <v>5582256192</v>
      </c>
      <c r="K285" s="17">
        <v>43826.6875</v>
      </c>
      <c r="L285" s="6" t="s">
        <v>1930</v>
      </c>
      <c r="M285" s="32">
        <f t="shared" si="1"/>
        <v>62</v>
      </c>
      <c r="N285" s="6">
        <v>1</v>
      </c>
      <c r="O285" s="6">
        <v>48</v>
      </c>
      <c r="P285" s="142">
        <v>101</v>
      </c>
      <c r="Q285" s="6">
        <v>101</v>
      </c>
      <c r="R285" s="6">
        <v>15</v>
      </c>
      <c r="S285" s="6" t="s">
        <v>1931</v>
      </c>
      <c r="T285" s="6">
        <v>2</v>
      </c>
      <c r="U285" s="6">
        <v>1</v>
      </c>
      <c r="V285" s="6">
        <v>1</v>
      </c>
      <c r="W285" s="6" t="s">
        <v>92</v>
      </c>
      <c r="X285" s="6">
        <v>1</v>
      </c>
      <c r="Y285" s="6">
        <v>2</v>
      </c>
      <c r="Z285" s="6">
        <v>1</v>
      </c>
      <c r="AA285" s="6" t="s">
        <v>72</v>
      </c>
      <c r="AB285" s="6" t="s">
        <v>94</v>
      </c>
      <c r="AC285" s="6">
        <v>0</v>
      </c>
      <c r="AD285" s="6">
        <v>1</v>
      </c>
      <c r="AE285" s="6">
        <v>15</v>
      </c>
      <c r="AF285" s="6">
        <v>1</v>
      </c>
      <c r="AG285" s="6">
        <v>8.9</v>
      </c>
      <c r="AH285" s="6">
        <v>2</v>
      </c>
      <c r="AI285" s="6">
        <v>4</v>
      </c>
      <c r="AJ285" s="6">
        <v>0</v>
      </c>
      <c r="AK285" s="6">
        <v>1</v>
      </c>
      <c r="AL285" s="6">
        <v>0</v>
      </c>
      <c r="AM285" s="6">
        <v>6</v>
      </c>
      <c r="AN285" s="6">
        <v>1</v>
      </c>
      <c r="AO285" s="6">
        <v>2</v>
      </c>
      <c r="AP285" s="6">
        <v>1</v>
      </c>
      <c r="AQ285" s="6" t="s">
        <v>1932</v>
      </c>
      <c r="AR285" s="6" t="s">
        <v>1933</v>
      </c>
      <c r="AS285" s="6" t="s">
        <v>1934</v>
      </c>
      <c r="AT285" s="6">
        <v>5582256192</v>
      </c>
    </row>
    <row r="286" spans="1:51" ht="15">
      <c r="C286" s="6" t="s">
        <v>1423</v>
      </c>
      <c r="D286" s="6" t="s">
        <v>1935</v>
      </c>
      <c r="E286" s="2" t="s">
        <v>1936</v>
      </c>
      <c r="F286" s="6" t="str">
        <f t="shared" si="8"/>
        <v>NTvJ Brenda Itzel</v>
      </c>
      <c r="H286" s="8">
        <v>5612814648</v>
      </c>
      <c r="I286" s="6">
        <v>7351515717</v>
      </c>
      <c r="K286" s="17">
        <v>43809.6875</v>
      </c>
      <c r="L286" s="6" t="s">
        <v>786</v>
      </c>
      <c r="M286" s="32">
        <f t="shared" si="1"/>
        <v>61</v>
      </c>
      <c r="N286" s="6">
        <v>0</v>
      </c>
      <c r="O286" s="6">
        <v>47</v>
      </c>
      <c r="P286" s="142">
        <v>215</v>
      </c>
      <c r="Q286" s="142">
        <v>1</v>
      </c>
      <c r="R286" s="142">
        <v>5</v>
      </c>
      <c r="S286" s="6" t="s">
        <v>1937</v>
      </c>
      <c r="T286" s="6">
        <v>1</v>
      </c>
      <c r="V286" s="6">
        <v>1</v>
      </c>
      <c r="W286" s="6" t="s">
        <v>75</v>
      </c>
      <c r="X286" s="6">
        <v>1</v>
      </c>
      <c r="Y286" s="6">
        <v>1</v>
      </c>
      <c r="Z286" s="6">
        <v>1</v>
      </c>
      <c r="AA286" s="6" t="s">
        <v>72</v>
      </c>
      <c r="AB286" s="6" t="s">
        <v>94</v>
      </c>
      <c r="AC286" s="6">
        <v>0</v>
      </c>
      <c r="AD286" s="6">
        <v>1</v>
      </c>
      <c r="AE286" s="6">
        <v>15</v>
      </c>
      <c r="AF286" s="6">
        <v>1</v>
      </c>
      <c r="AG286" s="6">
        <v>8.1</v>
      </c>
      <c r="AH286" s="6">
        <v>2</v>
      </c>
      <c r="AI286" s="6">
        <v>4</v>
      </c>
      <c r="AJ286" s="6">
        <v>0</v>
      </c>
      <c r="AK286" s="6">
        <v>1</v>
      </c>
      <c r="AL286" s="6">
        <v>0</v>
      </c>
      <c r="AM286" s="6">
        <v>5</v>
      </c>
      <c r="AN286" s="6">
        <v>1</v>
      </c>
      <c r="AO286" s="6">
        <v>2</v>
      </c>
      <c r="AP286" s="6">
        <v>1</v>
      </c>
      <c r="AR286" s="6" t="s">
        <v>1938</v>
      </c>
      <c r="AS286" s="6" t="s">
        <v>1939</v>
      </c>
      <c r="AT286" s="6">
        <v>5612814648</v>
      </c>
    </row>
    <row r="287" spans="1:51" ht="15" hidden="1">
      <c r="C287" s="6" t="s">
        <v>1423</v>
      </c>
      <c r="D287" s="6" t="s">
        <v>1940</v>
      </c>
      <c r="E287" s="6" t="s">
        <v>1941</v>
      </c>
      <c r="F287" s="6" t="str">
        <f t="shared" si="8"/>
        <v>NTvJ Marilu Arryo Rosario</v>
      </c>
      <c r="H287" s="13"/>
      <c r="I287" s="6">
        <v>25945657</v>
      </c>
      <c r="K287" s="91">
        <v>43808</v>
      </c>
      <c r="L287" s="6" t="s">
        <v>1942</v>
      </c>
      <c r="M287" s="32">
        <f t="shared" si="1"/>
        <v>40</v>
      </c>
      <c r="N287" s="6">
        <v>0</v>
      </c>
      <c r="O287" s="6">
        <v>31</v>
      </c>
      <c r="P287" s="6">
        <v>101</v>
      </c>
      <c r="Q287" s="6">
        <v>15</v>
      </c>
      <c r="R287" s="6" t="s">
        <v>1943</v>
      </c>
      <c r="S287" s="6" t="s">
        <v>1931</v>
      </c>
      <c r="T287" s="6">
        <v>2</v>
      </c>
      <c r="U287" s="6">
        <v>1</v>
      </c>
      <c r="V287" s="6">
        <v>1</v>
      </c>
      <c r="W287" s="6" t="s">
        <v>154</v>
      </c>
      <c r="X287" s="6">
        <v>1</v>
      </c>
      <c r="Y287" s="6">
        <v>2</v>
      </c>
      <c r="Z287" s="6">
        <v>1</v>
      </c>
      <c r="AA287" s="6" t="s">
        <v>239</v>
      </c>
      <c r="AB287" s="6">
        <v>6</v>
      </c>
      <c r="AC287" s="6">
        <v>0</v>
      </c>
      <c r="AD287" s="6">
        <v>1</v>
      </c>
      <c r="AE287" s="6">
        <v>10</v>
      </c>
      <c r="AF287" s="6">
        <v>1</v>
      </c>
      <c r="AG287" s="6">
        <v>8.8000000000000007</v>
      </c>
      <c r="AI287" s="6">
        <v>4</v>
      </c>
      <c r="AJ287" s="6">
        <v>2</v>
      </c>
      <c r="AK287" s="6">
        <v>2</v>
      </c>
      <c r="AM287" s="6">
        <v>5</v>
      </c>
      <c r="AN287" s="6">
        <v>2</v>
      </c>
      <c r="AO287" s="6">
        <v>2</v>
      </c>
      <c r="AP287" s="6">
        <v>1</v>
      </c>
      <c r="AS287" s="6" t="s">
        <v>1944</v>
      </c>
      <c r="AU287" s="6">
        <v>25445657</v>
      </c>
    </row>
    <row r="288" spans="1:51" ht="15">
      <c r="C288" s="6" t="s">
        <v>1423</v>
      </c>
      <c r="D288" s="6" t="s">
        <v>1945</v>
      </c>
      <c r="E288" s="6" t="s">
        <v>1946</v>
      </c>
      <c r="F288" s="6" t="str">
        <f t="shared" si="8"/>
        <v>NTvJ Elvira Riaño</v>
      </c>
      <c r="H288" s="8">
        <v>5586238785</v>
      </c>
      <c r="K288" s="89">
        <v>43826.791666666664</v>
      </c>
      <c r="L288" s="16" t="s">
        <v>1947</v>
      </c>
      <c r="M288" s="32">
        <f t="shared" si="1"/>
        <v>63</v>
      </c>
      <c r="N288" s="6">
        <v>3</v>
      </c>
      <c r="O288" s="6">
        <v>49</v>
      </c>
      <c r="P288" s="142">
        <v>2</v>
      </c>
      <c r="Q288" s="6">
        <v>1</v>
      </c>
      <c r="R288" s="6">
        <v>5</v>
      </c>
      <c r="S288" s="6" t="s">
        <v>1455</v>
      </c>
      <c r="T288" s="6">
        <v>1</v>
      </c>
      <c r="U288" s="6">
        <v>2</v>
      </c>
      <c r="V288" s="6">
        <v>2</v>
      </c>
      <c r="W288" s="6" t="s">
        <v>75</v>
      </c>
      <c r="X288" s="6">
        <v>1</v>
      </c>
      <c r="Y288" s="6">
        <v>2</v>
      </c>
      <c r="Z288" s="6">
        <v>1</v>
      </c>
      <c r="AA288" s="6" t="s">
        <v>72</v>
      </c>
      <c r="AB288" s="6" t="s">
        <v>136</v>
      </c>
      <c r="AC288" s="6">
        <v>1</v>
      </c>
      <c r="AD288" s="6">
        <v>1</v>
      </c>
      <c r="AE288" s="6">
        <v>30</v>
      </c>
      <c r="AF288" s="6">
        <v>1</v>
      </c>
      <c r="AG288" s="6">
        <v>8.1999999999999993</v>
      </c>
      <c r="AH288" s="6">
        <v>2</v>
      </c>
      <c r="AI288" s="6">
        <v>3</v>
      </c>
      <c r="AJ288" s="6">
        <v>0</v>
      </c>
      <c r="AK288" s="6">
        <v>1</v>
      </c>
      <c r="AL288" s="6">
        <v>0</v>
      </c>
      <c r="AM288" s="6">
        <v>1</v>
      </c>
      <c r="AN288" s="6">
        <v>1</v>
      </c>
      <c r="AO288" s="6">
        <v>2</v>
      </c>
      <c r="AP288" s="6">
        <v>1</v>
      </c>
      <c r="AQ288" s="6" t="s">
        <v>1948</v>
      </c>
      <c r="AR288" s="6" t="s">
        <v>1949</v>
      </c>
      <c r="AS288" s="6" t="s">
        <v>1950</v>
      </c>
      <c r="AT288" s="6">
        <v>5586238785</v>
      </c>
    </row>
    <row r="289" spans="2:47" ht="12.75">
      <c r="C289" s="142">
        <v>5566358805</v>
      </c>
      <c r="D289" s="6" t="s">
        <v>1951</v>
      </c>
      <c r="E289" s="6" t="s">
        <v>1952</v>
      </c>
      <c r="F289" s="6" t="str">
        <f t="shared" si="8"/>
        <v>NTvJ Pedro GArcia</v>
      </c>
      <c r="H289" s="6">
        <v>5566358805</v>
      </c>
      <c r="I289" s="6">
        <v>25946036</v>
      </c>
      <c r="K289" s="17">
        <v>43826.6875</v>
      </c>
      <c r="L289" s="6" t="s">
        <v>1953</v>
      </c>
      <c r="M289" s="32">
        <f t="shared" si="1"/>
        <v>35</v>
      </c>
      <c r="N289" s="6">
        <v>2</v>
      </c>
      <c r="O289" s="6">
        <v>27</v>
      </c>
      <c r="Q289" s="142">
        <v>5</v>
      </c>
      <c r="R289" s="6">
        <v>4</v>
      </c>
      <c r="T289" s="6">
        <v>1</v>
      </c>
      <c r="V289" s="6">
        <v>1</v>
      </c>
      <c r="W289" s="6" t="s">
        <v>1954</v>
      </c>
      <c r="X289" s="6">
        <v>2</v>
      </c>
      <c r="Y289" s="6">
        <v>2</v>
      </c>
      <c r="Z289" s="6">
        <v>3</v>
      </c>
      <c r="AA289" s="6" t="s">
        <v>72</v>
      </c>
      <c r="AB289" s="6" t="s">
        <v>136</v>
      </c>
      <c r="AC289" s="6">
        <v>0</v>
      </c>
      <c r="AD289" s="6">
        <v>2</v>
      </c>
      <c r="AE289" s="6">
        <v>10</v>
      </c>
      <c r="AF289" s="6">
        <v>1</v>
      </c>
      <c r="AH289" s="6">
        <v>1</v>
      </c>
      <c r="AI289" s="6">
        <v>3</v>
      </c>
      <c r="AK289" s="6">
        <v>2</v>
      </c>
      <c r="AL289" s="6">
        <v>1</v>
      </c>
      <c r="AM289" s="6">
        <v>4</v>
      </c>
      <c r="AN289" s="6">
        <v>1</v>
      </c>
      <c r="AO289" s="6">
        <v>2</v>
      </c>
      <c r="AP289" s="6">
        <v>1</v>
      </c>
      <c r="AS289" s="6" t="s">
        <v>1955</v>
      </c>
    </row>
    <row r="290" spans="2:47" ht="15">
      <c r="C290" s="6" t="s">
        <v>1423</v>
      </c>
      <c r="D290" s="6" t="s">
        <v>1956</v>
      </c>
      <c r="E290" s="6" t="s">
        <v>1957</v>
      </c>
      <c r="F290" s="6" t="str">
        <f t="shared" si="8"/>
        <v>NTvJ Georgina Amador</v>
      </c>
      <c r="H290" s="8">
        <v>5540424807</v>
      </c>
      <c r="I290" s="6">
        <v>5525947429</v>
      </c>
      <c r="K290" s="91">
        <v>43829</v>
      </c>
      <c r="L290" s="16" t="s">
        <v>1958</v>
      </c>
      <c r="M290" s="32">
        <f t="shared" si="1"/>
        <v>44</v>
      </c>
      <c r="N290" s="6">
        <v>2</v>
      </c>
      <c r="O290" s="6">
        <v>34</v>
      </c>
      <c r="P290" s="142">
        <v>101</v>
      </c>
      <c r="Q290" s="6">
        <v>21</v>
      </c>
      <c r="R290" s="6">
        <v>20</v>
      </c>
      <c r="S290" s="6" t="s">
        <v>443</v>
      </c>
      <c r="T290" s="6">
        <v>1</v>
      </c>
      <c r="U290" s="6">
        <v>1</v>
      </c>
      <c r="V290" s="6">
        <v>1</v>
      </c>
      <c r="W290" s="6" t="s">
        <v>92</v>
      </c>
      <c r="X290" s="6">
        <v>2</v>
      </c>
      <c r="Y290" s="6">
        <v>2</v>
      </c>
      <c r="Z290" s="6">
        <v>1</v>
      </c>
      <c r="AA290" s="6" t="s">
        <v>76</v>
      </c>
      <c r="AB290" s="6" t="s">
        <v>94</v>
      </c>
      <c r="AC290" s="6">
        <v>6</v>
      </c>
      <c r="AD290" s="6">
        <v>1</v>
      </c>
      <c r="AE290" s="6">
        <v>10</v>
      </c>
      <c r="AF290" s="6">
        <v>1</v>
      </c>
      <c r="AG290" s="6">
        <v>7</v>
      </c>
      <c r="AH290" s="6">
        <v>2</v>
      </c>
      <c r="AI290" s="6">
        <v>4</v>
      </c>
      <c r="AJ290" s="6">
        <v>2</v>
      </c>
      <c r="AK290" s="6">
        <v>1</v>
      </c>
      <c r="AL290" s="6">
        <v>0</v>
      </c>
      <c r="AM290" s="6">
        <v>3</v>
      </c>
      <c r="AN290" s="6" t="s">
        <v>95</v>
      </c>
      <c r="AO290" s="6">
        <v>2</v>
      </c>
      <c r="AP290" s="6">
        <v>2</v>
      </c>
      <c r="AR290" s="6" t="s">
        <v>1959</v>
      </c>
      <c r="AS290" s="6" t="s">
        <v>1957</v>
      </c>
      <c r="AT290" s="6">
        <v>5562254354</v>
      </c>
      <c r="AU290" s="6">
        <v>5524947429</v>
      </c>
    </row>
    <row r="291" spans="2:47" ht="15">
      <c r="C291" s="6" t="s">
        <v>1423</v>
      </c>
      <c r="D291" s="6" t="s">
        <v>1960</v>
      </c>
      <c r="E291" s="6" t="s">
        <v>1961</v>
      </c>
      <c r="F291" s="6" t="str">
        <f t="shared" si="8"/>
        <v>NTvJ Rocio Espindola</v>
      </c>
      <c r="H291" s="8">
        <v>5581312254</v>
      </c>
      <c r="K291" s="17">
        <v>43809.6875</v>
      </c>
      <c r="L291" s="6" t="s">
        <v>1962</v>
      </c>
      <c r="M291" s="32">
        <f t="shared" si="1"/>
        <v>31</v>
      </c>
      <c r="N291" s="6">
        <v>2</v>
      </c>
      <c r="O291" s="6">
        <v>24</v>
      </c>
      <c r="P291" s="142">
        <v>215</v>
      </c>
      <c r="S291" s="6" t="s">
        <v>1963</v>
      </c>
      <c r="T291" s="6">
        <v>1</v>
      </c>
      <c r="V291" s="6">
        <v>3</v>
      </c>
      <c r="W291" s="6" t="s">
        <v>75</v>
      </c>
      <c r="X291" s="6">
        <v>1</v>
      </c>
      <c r="Y291" s="6">
        <v>2</v>
      </c>
      <c r="Z291" s="6">
        <v>2</v>
      </c>
      <c r="AA291" s="6" t="s">
        <v>72</v>
      </c>
      <c r="AB291" s="6" t="s">
        <v>72</v>
      </c>
      <c r="AC291" s="6">
        <v>0</v>
      </c>
      <c r="AD291" s="6">
        <v>4</v>
      </c>
      <c r="AE291" s="6">
        <v>13</v>
      </c>
      <c r="AF291" s="6">
        <v>1</v>
      </c>
      <c r="AG291" s="6">
        <v>7</v>
      </c>
      <c r="AI291" s="6">
        <v>1</v>
      </c>
      <c r="AJ291" s="6">
        <v>0</v>
      </c>
      <c r="AK291" s="6">
        <v>1</v>
      </c>
      <c r="AL291" s="6">
        <v>1</v>
      </c>
      <c r="AM291" s="6">
        <v>4</v>
      </c>
      <c r="AN291" s="6">
        <v>1</v>
      </c>
      <c r="AO291" s="6">
        <v>2</v>
      </c>
      <c r="AP291" s="6">
        <v>1</v>
      </c>
      <c r="AQ291" s="6" t="s">
        <v>1964</v>
      </c>
      <c r="AR291" s="6" t="s">
        <v>1965</v>
      </c>
      <c r="AS291" s="6" t="s">
        <v>1961</v>
      </c>
      <c r="AT291" s="6">
        <v>5581312254</v>
      </c>
    </row>
    <row r="292" spans="2:47" ht="15">
      <c r="C292" s="6" t="s">
        <v>1423</v>
      </c>
      <c r="D292" s="6" t="s">
        <v>1966</v>
      </c>
      <c r="E292" s="6" t="s">
        <v>1967</v>
      </c>
      <c r="F292" s="6" t="str">
        <f t="shared" si="8"/>
        <v>NTvJ Acatitla Edith</v>
      </c>
      <c r="G292" s="6">
        <v>5516502529</v>
      </c>
      <c r="H292" s="8">
        <v>17096720</v>
      </c>
      <c r="K292" s="91">
        <v>43829</v>
      </c>
      <c r="L292" s="6" t="s">
        <v>1807</v>
      </c>
      <c r="M292" s="32">
        <f t="shared" si="1"/>
        <v>38</v>
      </c>
      <c r="N292" s="6">
        <v>1</v>
      </c>
      <c r="O292" s="6">
        <v>29</v>
      </c>
      <c r="T292" s="6">
        <v>1</v>
      </c>
      <c r="U292" s="6">
        <v>1</v>
      </c>
      <c r="V292" s="6">
        <v>1</v>
      </c>
      <c r="W292" s="6">
        <v>1</v>
      </c>
      <c r="X292" s="6">
        <v>1</v>
      </c>
      <c r="Y292" s="6">
        <v>2</v>
      </c>
      <c r="Z292" s="6">
        <v>1</v>
      </c>
      <c r="AA292" s="6" t="s">
        <v>1383</v>
      </c>
      <c r="AB292" s="6" t="s">
        <v>95</v>
      </c>
      <c r="AC292" s="6">
        <v>1</v>
      </c>
    </row>
    <row r="293" spans="2:47" ht="15">
      <c r="C293" s="6" t="s">
        <v>1423</v>
      </c>
      <c r="D293" s="6" t="s">
        <v>1968</v>
      </c>
      <c r="E293" s="6" t="s">
        <v>1969</v>
      </c>
      <c r="F293" s="6" t="str">
        <f t="shared" si="8"/>
        <v>NTvJ Leslie Barrios</v>
      </c>
      <c r="H293" s="8">
        <v>5531068628</v>
      </c>
      <c r="K293" s="17">
        <v>43809.6875</v>
      </c>
      <c r="L293" s="16" t="s">
        <v>1947</v>
      </c>
      <c r="M293" s="32">
        <f t="shared" si="1"/>
        <v>47</v>
      </c>
      <c r="N293" s="6">
        <v>2</v>
      </c>
      <c r="O293" s="6">
        <v>36</v>
      </c>
      <c r="P293" s="6">
        <v>4</v>
      </c>
      <c r="Q293" s="6">
        <v>1</v>
      </c>
      <c r="R293" s="6">
        <v>15</v>
      </c>
      <c r="S293" s="6" t="s">
        <v>235</v>
      </c>
      <c r="T293" s="6">
        <v>1</v>
      </c>
      <c r="U293" s="6">
        <v>1</v>
      </c>
      <c r="W293" s="6" t="s">
        <v>85</v>
      </c>
      <c r="X293" s="6">
        <v>1</v>
      </c>
      <c r="Y293" s="6">
        <v>2</v>
      </c>
      <c r="Z293" s="6">
        <v>5</v>
      </c>
      <c r="AA293" s="6">
        <v>1</v>
      </c>
      <c r="AB293" s="6">
        <v>9</v>
      </c>
      <c r="AC293" s="6">
        <v>0</v>
      </c>
      <c r="AD293" s="6">
        <v>1</v>
      </c>
      <c r="AE293" s="6">
        <v>15</v>
      </c>
      <c r="AF293" s="6">
        <v>1</v>
      </c>
      <c r="AG293" s="6">
        <v>8.5</v>
      </c>
      <c r="AH293" s="6">
        <v>2</v>
      </c>
      <c r="AI293" s="6">
        <v>4</v>
      </c>
      <c r="AM293" s="6">
        <v>1</v>
      </c>
      <c r="AO293" s="6">
        <v>2</v>
      </c>
      <c r="AP293" s="6">
        <v>1</v>
      </c>
      <c r="AR293" s="6" t="s">
        <v>1970</v>
      </c>
      <c r="AS293" s="6" t="s">
        <v>1971</v>
      </c>
      <c r="AT293" s="6">
        <v>5531668628</v>
      </c>
      <c r="AU293" s="6">
        <v>550609232</v>
      </c>
    </row>
    <row r="294" spans="2:47" ht="15" hidden="1">
      <c r="C294" s="6" t="s">
        <v>1423</v>
      </c>
      <c r="D294" s="6" t="s">
        <v>1972</v>
      </c>
      <c r="E294" s="6" t="s">
        <v>1973</v>
      </c>
      <c r="F294" s="6" t="str">
        <f t="shared" si="8"/>
        <v>NTvJ Sara Gomes</v>
      </c>
      <c r="H294" s="13"/>
      <c r="M294" s="32">
        <f t="shared" si="1"/>
        <v>39</v>
      </c>
      <c r="N294" s="6">
        <v>0</v>
      </c>
      <c r="O294" s="6">
        <v>30</v>
      </c>
      <c r="P294" s="6" t="s">
        <v>801</v>
      </c>
      <c r="Q294" s="6" t="s">
        <v>1924</v>
      </c>
      <c r="S294" s="6" t="s">
        <v>1974</v>
      </c>
      <c r="T294" s="6">
        <v>2</v>
      </c>
      <c r="U294" s="6">
        <v>2</v>
      </c>
      <c r="V294" s="6">
        <v>3</v>
      </c>
      <c r="W294" s="6">
        <v>2</v>
      </c>
      <c r="X294" s="6">
        <v>1</v>
      </c>
      <c r="Y294" s="6">
        <v>1</v>
      </c>
      <c r="Z294" s="6">
        <v>5</v>
      </c>
      <c r="AA294" s="6">
        <v>5</v>
      </c>
      <c r="AB294" s="6" t="s">
        <v>816</v>
      </c>
      <c r="AC294" s="6">
        <v>7</v>
      </c>
      <c r="AD294" s="6">
        <v>1</v>
      </c>
      <c r="AE294" s="6">
        <v>10</v>
      </c>
      <c r="AF294" s="6">
        <v>1</v>
      </c>
      <c r="AG294" s="6">
        <v>8.6999999999999993</v>
      </c>
      <c r="AH294" s="6">
        <v>2</v>
      </c>
      <c r="AI294" s="6">
        <v>4</v>
      </c>
      <c r="AK294" s="6">
        <v>1</v>
      </c>
      <c r="AL294" s="6">
        <v>3</v>
      </c>
      <c r="AM294" s="6">
        <v>4</v>
      </c>
      <c r="AP294" s="6">
        <v>1</v>
      </c>
      <c r="AS294" s="6" t="s">
        <v>1975</v>
      </c>
    </row>
    <row r="295" spans="2:47" ht="15">
      <c r="C295" s="6" t="s">
        <v>1423</v>
      </c>
      <c r="D295" s="6" t="s">
        <v>1976</v>
      </c>
      <c r="E295" s="6" t="s">
        <v>1977</v>
      </c>
      <c r="F295" s="6" t="str">
        <f t="shared" si="8"/>
        <v>NTvJ Eloisa Robles</v>
      </c>
      <c r="H295" s="8">
        <v>5523218098</v>
      </c>
      <c r="K295" s="91">
        <v>43829</v>
      </c>
      <c r="L295" s="16" t="s">
        <v>1978</v>
      </c>
      <c r="M295" s="32">
        <f t="shared" si="1"/>
        <v>47</v>
      </c>
      <c r="N295" s="6">
        <v>2</v>
      </c>
      <c r="O295" s="6">
        <v>36</v>
      </c>
      <c r="P295" s="6">
        <v>3</v>
      </c>
      <c r="Q295" s="6">
        <v>4</v>
      </c>
      <c r="R295" s="6">
        <v>5</v>
      </c>
      <c r="S295" s="6" t="s">
        <v>1979</v>
      </c>
      <c r="T295" s="6">
        <v>1</v>
      </c>
      <c r="U295" s="6">
        <v>1</v>
      </c>
      <c r="V295" s="6">
        <v>1</v>
      </c>
      <c r="W295" s="6" t="s">
        <v>324</v>
      </c>
      <c r="X295" s="6">
        <v>1</v>
      </c>
      <c r="Y295" s="6">
        <v>1</v>
      </c>
      <c r="Z295" s="6">
        <v>3</v>
      </c>
      <c r="AA295" s="6" t="s">
        <v>72</v>
      </c>
      <c r="AB295" s="6" t="s">
        <v>94</v>
      </c>
      <c r="AC295" s="6">
        <v>1</v>
      </c>
      <c r="AD295" s="6">
        <v>0</v>
      </c>
      <c r="AE295" s="6">
        <v>10</v>
      </c>
      <c r="AF295" s="6">
        <v>1</v>
      </c>
      <c r="AG295" s="6">
        <v>7</v>
      </c>
      <c r="AH295" s="6">
        <v>2</v>
      </c>
      <c r="AI295" s="6">
        <v>4</v>
      </c>
      <c r="AK295" s="6">
        <v>1</v>
      </c>
      <c r="AL295" s="6">
        <v>1</v>
      </c>
      <c r="AM295" s="6">
        <v>11</v>
      </c>
      <c r="AN295" s="6">
        <v>1</v>
      </c>
      <c r="AO295" s="6">
        <v>1</v>
      </c>
      <c r="AP295" s="6">
        <v>1</v>
      </c>
      <c r="AR295" s="6" t="s">
        <v>1980</v>
      </c>
      <c r="AS295" s="6" t="s">
        <v>1981</v>
      </c>
      <c r="AT295" s="6">
        <v>5523248098</v>
      </c>
    </row>
    <row r="296" spans="2:47" ht="15">
      <c r="B296" s="6" t="s">
        <v>1982</v>
      </c>
      <c r="C296" s="6" t="s">
        <v>1983</v>
      </c>
      <c r="D296" s="6" t="s">
        <v>1984</v>
      </c>
      <c r="E296" s="6" t="s">
        <v>1499</v>
      </c>
      <c r="F296" s="6" t="str">
        <f t="shared" ref="F296:F311" si="9">CONCATENATE("NTVH ", E296)</f>
        <v>NTVH Maricela</v>
      </c>
      <c r="H296" s="8">
        <v>25947840</v>
      </c>
      <c r="K296" s="15">
        <v>43808</v>
      </c>
      <c r="L296" s="6" t="s">
        <v>1577</v>
      </c>
      <c r="M296" s="32">
        <f t="shared" si="1"/>
        <v>59</v>
      </c>
      <c r="N296" s="6">
        <v>0</v>
      </c>
      <c r="O296" s="6">
        <v>46</v>
      </c>
    </row>
    <row r="297" spans="2:47" ht="15" hidden="1">
      <c r="C297" s="6" t="s">
        <v>1983</v>
      </c>
      <c r="D297" s="6" t="s">
        <v>1985</v>
      </c>
      <c r="F297" s="6" t="str">
        <f t="shared" si="9"/>
        <v xml:space="preserve">NTVH </v>
      </c>
      <c r="H297" s="13"/>
      <c r="M297" s="32">
        <f t="shared" si="1"/>
        <v>39</v>
      </c>
      <c r="N297" s="6">
        <v>0</v>
      </c>
      <c r="O297" s="6">
        <v>30</v>
      </c>
    </row>
    <row r="298" spans="2:47" ht="15" hidden="1">
      <c r="C298" s="6" t="s">
        <v>1983</v>
      </c>
      <c r="D298" s="6" t="s">
        <v>1986</v>
      </c>
      <c r="F298" s="6" t="str">
        <f t="shared" si="9"/>
        <v xml:space="preserve">NTVH </v>
      </c>
      <c r="H298" s="13"/>
      <c r="M298" s="32">
        <f t="shared" si="1"/>
        <v>45</v>
      </c>
      <c r="N298" s="6">
        <v>0</v>
      </c>
      <c r="O298" s="6">
        <v>35</v>
      </c>
    </row>
    <row r="299" spans="2:47" ht="15">
      <c r="C299" s="6" t="s">
        <v>1983</v>
      </c>
      <c r="D299" s="6" t="s">
        <v>1987</v>
      </c>
      <c r="E299" s="6" t="s">
        <v>1988</v>
      </c>
      <c r="F299" s="6" t="str">
        <f t="shared" si="9"/>
        <v>NTVH Catalina</v>
      </c>
      <c r="H299" s="8">
        <v>5519074028</v>
      </c>
      <c r="I299" s="6">
        <v>25946577</v>
      </c>
      <c r="K299" s="17">
        <v>43809.708333333336</v>
      </c>
      <c r="L299" s="16" t="s">
        <v>1989</v>
      </c>
      <c r="M299" s="32">
        <f t="shared" si="1"/>
        <v>29</v>
      </c>
      <c r="N299" s="6">
        <v>2</v>
      </c>
      <c r="O299" s="6">
        <v>22</v>
      </c>
    </row>
    <row r="300" spans="2:47" ht="15">
      <c r="C300" s="6" t="s">
        <v>1983</v>
      </c>
      <c r="D300" s="6" t="s">
        <v>1990</v>
      </c>
      <c r="E300" s="6" t="s">
        <v>1991</v>
      </c>
      <c r="F300" s="6" t="str">
        <f t="shared" si="9"/>
        <v>NTVH Claudia de la Luz Roque</v>
      </c>
      <c r="H300" s="8">
        <v>5577840268</v>
      </c>
      <c r="K300" s="91">
        <v>43829</v>
      </c>
      <c r="L300" s="6" t="s">
        <v>1992</v>
      </c>
      <c r="M300" s="32">
        <f t="shared" si="1"/>
        <v>56</v>
      </c>
      <c r="N300" s="6">
        <v>1</v>
      </c>
      <c r="O300" s="6">
        <v>43</v>
      </c>
    </row>
    <row r="301" spans="2:47" ht="15">
      <c r="C301" s="6" t="s">
        <v>1983</v>
      </c>
      <c r="D301" s="6" t="s">
        <v>1993</v>
      </c>
      <c r="F301" s="6" t="str">
        <f t="shared" si="9"/>
        <v xml:space="preserve">NTVH </v>
      </c>
      <c r="H301" s="8">
        <v>25946974</v>
      </c>
      <c r="K301" s="17">
        <v>43809.708333333336</v>
      </c>
      <c r="L301" s="6" t="s">
        <v>1801</v>
      </c>
      <c r="M301" s="32">
        <f t="shared" si="1"/>
        <v>40</v>
      </c>
      <c r="N301" s="6">
        <v>1</v>
      </c>
      <c r="O301" s="6">
        <v>31</v>
      </c>
    </row>
    <row r="302" spans="2:47" ht="15">
      <c r="C302" s="6" t="s">
        <v>1983</v>
      </c>
      <c r="D302" s="6" t="s">
        <v>1994</v>
      </c>
      <c r="E302" s="6" t="s">
        <v>1995</v>
      </c>
      <c r="F302" s="6" t="str">
        <f t="shared" si="9"/>
        <v>NTVH Evelia</v>
      </c>
      <c r="H302" s="8">
        <v>5584833906</v>
      </c>
      <c r="K302" s="17">
        <v>43809.708333333336</v>
      </c>
      <c r="L302" s="6" t="s">
        <v>1996</v>
      </c>
      <c r="M302" s="32">
        <f t="shared" si="1"/>
        <v>61</v>
      </c>
      <c r="N302" s="6">
        <v>1</v>
      </c>
      <c r="O302" s="6">
        <v>47</v>
      </c>
    </row>
    <row r="303" spans="2:47" ht="15">
      <c r="C303" s="6" t="s">
        <v>1983</v>
      </c>
      <c r="D303" s="6" t="s">
        <v>1997</v>
      </c>
      <c r="E303" s="6" t="s">
        <v>1998</v>
      </c>
      <c r="F303" s="6" t="str">
        <f t="shared" si="9"/>
        <v>NTVH Yunueen</v>
      </c>
      <c r="H303" s="8">
        <v>5585943001</v>
      </c>
      <c r="K303" s="17">
        <v>43809.708333333336</v>
      </c>
      <c r="L303" s="6" t="s">
        <v>1999</v>
      </c>
      <c r="M303" s="32">
        <f t="shared" si="1"/>
        <v>39</v>
      </c>
      <c r="N303" s="6">
        <v>0</v>
      </c>
      <c r="O303" s="6">
        <v>30</v>
      </c>
    </row>
    <row r="304" spans="2:47" ht="15" hidden="1">
      <c r="C304" s="6" t="s">
        <v>1983</v>
      </c>
      <c r="D304" s="6" t="s">
        <v>2000</v>
      </c>
      <c r="E304" s="6" t="s">
        <v>2001</v>
      </c>
      <c r="F304" s="6" t="str">
        <f t="shared" si="9"/>
        <v>NTVH Marbella</v>
      </c>
      <c r="H304" s="13"/>
      <c r="M304" s="32">
        <f t="shared" si="1"/>
        <v>41</v>
      </c>
      <c r="O304" s="6">
        <v>32</v>
      </c>
    </row>
    <row r="305" spans="3:15" ht="15" hidden="1">
      <c r="C305" s="6" t="s">
        <v>1983</v>
      </c>
      <c r="D305" s="6" t="s">
        <v>2002</v>
      </c>
      <c r="E305" s="6" t="s">
        <v>2003</v>
      </c>
      <c r="F305" s="6" t="str">
        <f t="shared" si="9"/>
        <v>NTVH Luis Morales</v>
      </c>
      <c r="H305" s="13"/>
      <c r="M305" s="32">
        <f t="shared" si="1"/>
        <v>57</v>
      </c>
      <c r="O305" s="6">
        <v>44</v>
      </c>
    </row>
    <row r="306" spans="3:15" ht="15">
      <c r="C306" s="6" t="s">
        <v>1983</v>
      </c>
      <c r="D306" s="6" t="s">
        <v>2004</v>
      </c>
      <c r="E306" s="6" t="s">
        <v>2005</v>
      </c>
      <c r="F306" s="6" t="str">
        <f t="shared" si="9"/>
        <v>NTVH Ana Daniela</v>
      </c>
      <c r="H306" s="8">
        <v>5560680727</v>
      </c>
      <c r="K306" s="91">
        <v>43829</v>
      </c>
      <c r="L306" s="16" t="s">
        <v>1807</v>
      </c>
      <c r="M306" s="32">
        <f t="shared" si="1"/>
        <v>53</v>
      </c>
      <c r="N306" s="6">
        <v>2</v>
      </c>
      <c r="O306" s="6">
        <v>41</v>
      </c>
    </row>
    <row r="307" spans="3:15" ht="15">
      <c r="C307" s="6" t="s">
        <v>1983</v>
      </c>
      <c r="D307" s="6" t="s">
        <v>2006</v>
      </c>
      <c r="E307" s="6" t="s">
        <v>2007</v>
      </c>
      <c r="F307" s="6" t="str">
        <f t="shared" si="9"/>
        <v>NTVH Lorena</v>
      </c>
      <c r="H307" s="8">
        <v>5617439367</v>
      </c>
      <c r="K307" s="89">
        <v>43808.791666666664</v>
      </c>
      <c r="L307" s="6" t="s">
        <v>1743</v>
      </c>
      <c r="M307" s="32">
        <f t="shared" si="1"/>
        <v>44</v>
      </c>
      <c r="N307" s="6">
        <v>1</v>
      </c>
      <c r="O307" s="6">
        <v>34</v>
      </c>
    </row>
    <row r="308" spans="3:15" ht="15">
      <c r="C308" s="6" t="s">
        <v>1983</v>
      </c>
      <c r="D308" s="6" t="s">
        <v>2008</v>
      </c>
      <c r="F308" s="6" t="str">
        <f t="shared" si="9"/>
        <v xml:space="preserve">NTVH </v>
      </c>
      <c r="H308" s="8">
        <v>5532686147</v>
      </c>
      <c r="K308" s="17">
        <v>43809.5625</v>
      </c>
      <c r="L308" s="6" t="s">
        <v>2009</v>
      </c>
      <c r="M308" s="32">
        <f t="shared" si="1"/>
        <v>49</v>
      </c>
      <c r="N308" s="6">
        <v>1</v>
      </c>
      <c r="O308" s="6">
        <v>38</v>
      </c>
    </row>
    <row r="309" spans="3:15" ht="15" hidden="1">
      <c r="C309" s="6" t="s">
        <v>1983</v>
      </c>
      <c r="D309" s="6" t="s">
        <v>2010</v>
      </c>
      <c r="F309" s="6" t="str">
        <f t="shared" si="9"/>
        <v xml:space="preserve">NTVH </v>
      </c>
      <c r="H309" s="13"/>
      <c r="M309" s="32">
        <f t="shared" si="1"/>
        <v>50</v>
      </c>
      <c r="N309" s="6">
        <v>0</v>
      </c>
      <c r="O309" s="6">
        <v>39</v>
      </c>
    </row>
    <row r="310" spans="3:15" ht="15" hidden="1">
      <c r="C310" s="6" t="s">
        <v>1983</v>
      </c>
      <c r="D310" s="6" t="s">
        <v>2011</v>
      </c>
      <c r="E310" s="6" t="s">
        <v>2012</v>
      </c>
      <c r="F310" s="6" t="str">
        <f t="shared" si="9"/>
        <v>NTVH Sandra</v>
      </c>
      <c r="H310" s="13"/>
      <c r="M310" s="32">
        <f t="shared" si="1"/>
        <v>27</v>
      </c>
      <c r="N310" s="6">
        <v>0</v>
      </c>
      <c r="O310" s="6">
        <v>21</v>
      </c>
    </row>
    <row r="311" spans="3:15" ht="15" hidden="1">
      <c r="C311" s="6" t="s">
        <v>1983</v>
      </c>
      <c r="D311" s="6" t="s">
        <v>96</v>
      </c>
      <c r="E311" s="6" t="s">
        <v>1397</v>
      </c>
      <c r="F311" s="6" t="str">
        <f t="shared" si="9"/>
        <v>NTVH Araceli</v>
      </c>
      <c r="H311" s="13"/>
      <c r="M311" s="32">
        <f t="shared" si="1"/>
        <v>41</v>
      </c>
      <c r="N311" s="6">
        <v>0</v>
      </c>
      <c r="O311" s="6">
        <v>32</v>
      </c>
    </row>
    <row r="312" spans="3:15" ht="15">
      <c r="C312" s="6" t="s">
        <v>1983</v>
      </c>
      <c r="D312" s="6" t="s">
        <v>2013</v>
      </c>
      <c r="F312" s="6" t="str">
        <f>CONCATENATE("NTVH mom de ",D312)</f>
        <v>NTVH mom de Ramirez Moreno Karla Jaret</v>
      </c>
      <c r="H312" s="8">
        <v>5526775802</v>
      </c>
      <c r="K312" s="17">
        <v>43809.5625</v>
      </c>
      <c r="L312" s="6" t="s">
        <v>1743</v>
      </c>
      <c r="M312" s="32">
        <f t="shared" si="1"/>
        <v>34</v>
      </c>
      <c r="N312" s="6">
        <v>1</v>
      </c>
      <c r="O312" s="6">
        <v>26</v>
      </c>
    </row>
    <row r="313" spans="3:15" ht="15">
      <c r="C313" s="6" t="s">
        <v>1983</v>
      </c>
      <c r="D313" s="6" t="s">
        <v>2014</v>
      </c>
      <c r="E313" s="6" t="s">
        <v>132</v>
      </c>
      <c r="F313" s="6" t="str">
        <f t="shared" ref="F313:F321" si="10">CONCATENATE("NTVH ", E313)</f>
        <v>NTVH Jose Luis</v>
      </c>
      <c r="H313" s="8">
        <v>5513329647</v>
      </c>
      <c r="K313" s="17">
        <v>43809.5625</v>
      </c>
      <c r="L313" s="6" t="s">
        <v>2015</v>
      </c>
      <c r="M313" s="32">
        <f t="shared" si="1"/>
        <v>43</v>
      </c>
      <c r="N313" s="6">
        <v>1</v>
      </c>
      <c r="O313" s="6">
        <v>33</v>
      </c>
    </row>
    <row r="314" spans="3:15" ht="15">
      <c r="C314" s="6" t="s">
        <v>1983</v>
      </c>
      <c r="D314" s="6" t="s">
        <v>2016</v>
      </c>
      <c r="E314" s="6" t="s">
        <v>2017</v>
      </c>
      <c r="F314" s="6" t="str">
        <f t="shared" si="10"/>
        <v>NTVH Jimenez Oliveria Yeni</v>
      </c>
      <c r="H314" s="8">
        <v>5540430110</v>
      </c>
      <c r="K314" s="91">
        <v>43829</v>
      </c>
      <c r="L314" s="6" t="s">
        <v>1958</v>
      </c>
      <c r="M314" s="32">
        <f t="shared" si="1"/>
        <v>62</v>
      </c>
      <c r="N314" s="6">
        <v>1</v>
      </c>
      <c r="O314" s="6">
        <v>48</v>
      </c>
    </row>
    <row r="315" spans="3:15" ht="15">
      <c r="C315" s="6" t="s">
        <v>1983</v>
      </c>
      <c r="D315" s="6" t="s">
        <v>2018</v>
      </c>
      <c r="E315" s="6" t="s">
        <v>2019</v>
      </c>
      <c r="F315" s="6" t="str">
        <f t="shared" si="10"/>
        <v xml:space="preserve">NTVH Maria </v>
      </c>
      <c r="H315" s="8">
        <v>5531672474</v>
      </c>
      <c r="I315" s="6">
        <v>59886209</v>
      </c>
      <c r="K315" s="17">
        <v>43809.5625</v>
      </c>
      <c r="L315" s="16" t="s">
        <v>2020</v>
      </c>
      <c r="M315" s="32">
        <f t="shared" si="1"/>
        <v>54</v>
      </c>
      <c r="N315" s="6">
        <v>2</v>
      </c>
      <c r="O315" s="6">
        <v>42</v>
      </c>
    </row>
    <row r="316" spans="3:15" ht="15">
      <c r="C316" s="6" t="s">
        <v>1983</v>
      </c>
      <c r="D316" s="6" t="s">
        <v>2021</v>
      </c>
      <c r="E316" s="6" t="s">
        <v>2022</v>
      </c>
      <c r="F316" s="6" t="str">
        <f t="shared" si="10"/>
        <v>NTVH Alma</v>
      </c>
      <c r="H316" s="8">
        <v>5585991159</v>
      </c>
      <c r="K316" s="91">
        <v>43829</v>
      </c>
      <c r="L316" s="6" t="s">
        <v>2023</v>
      </c>
      <c r="M316" s="32">
        <f t="shared" si="1"/>
        <v>38</v>
      </c>
      <c r="N316" s="6">
        <v>1</v>
      </c>
      <c r="O316" s="6">
        <v>29</v>
      </c>
    </row>
    <row r="317" spans="3:15" ht="15" hidden="1">
      <c r="C317" s="6" t="s">
        <v>1983</v>
      </c>
      <c r="D317" s="6" t="s">
        <v>2024</v>
      </c>
      <c r="F317" s="6" t="str">
        <f t="shared" si="10"/>
        <v xml:space="preserve">NTVH </v>
      </c>
      <c r="H317" s="13"/>
      <c r="M317" s="32">
        <f t="shared" si="1"/>
        <v>44</v>
      </c>
      <c r="N317" s="6">
        <v>0</v>
      </c>
      <c r="O317" s="6">
        <v>34</v>
      </c>
    </row>
    <row r="318" spans="3:15" ht="15" hidden="1">
      <c r="C318" s="6" t="s">
        <v>1983</v>
      </c>
      <c r="D318" s="6" t="s">
        <v>2025</v>
      </c>
      <c r="F318" s="6" t="str">
        <f t="shared" si="10"/>
        <v xml:space="preserve">NTVH </v>
      </c>
      <c r="H318" s="13"/>
      <c r="M318" s="32">
        <f t="shared" si="1"/>
        <v>36</v>
      </c>
      <c r="N318" s="6">
        <v>0</v>
      </c>
      <c r="O318" s="6">
        <v>28</v>
      </c>
    </row>
    <row r="319" spans="3:15" ht="15">
      <c r="C319" s="6" t="s">
        <v>1983</v>
      </c>
      <c r="D319" s="6" t="s">
        <v>2026</v>
      </c>
      <c r="E319" s="6" t="s">
        <v>2027</v>
      </c>
      <c r="F319" s="6" t="str">
        <f t="shared" si="10"/>
        <v>NTVH Guillera Rivera</v>
      </c>
      <c r="H319" s="8">
        <v>5525359851</v>
      </c>
      <c r="K319" s="89">
        <v>43809.666666666664</v>
      </c>
      <c r="L319" s="6" t="s">
        <v>1743</v>
      </c>
      <c r="M319" s="32">
        <f t="shared" si="1"/>
        <v>31</v>
      </c>
      <c r="N319" s="6">
        <v>1</v>
      </c>
      <c r="O319" s="6">
        <v>24</v>
      </c>
    </row>
    <row r="320" spans="3:15" ht="15" hidden="1">
      <c r="C320" s="6" t="s">
        <v>1983</v>
      </c>
      <c r="D320" s="6" t="s">
        <v>2028</v>
      </c>
      <c r="E320" s="6" t="s">
        <v>2029</v>
      </c>
      <c r="F320" s="6" t="str">
        <f t="shared" si="10"/>
        <v>NTVH Omar</v>
      </c>
      <c r="H320" s="13"/>
      <c r="M320" s="32">
        <f t="shared" si="1"/>
        <v>41</v>
      </c>
      <c r="N320" s="6">
        <v>0</v>
      </c>
      <c r="O320" s="6">
        <v>32</v>
      </c>
    </row>
    <row r="321" spans="1:51" ht="15">
      <c r="C321" s="6" t="s">
        <v>1983</v>
      </c>
      <c r="D321" s="6" t="s">
        <v>2030</v>
      </c>
      <c r="E321" s="6" t="s">
        <v>2031</v>
      </c>
      <c r="F321" s="6" t="str">
        <f t="shared" si="10"/>
        <v>NTVH Oscar Garcia</v>
      </c>
      <c r="H321" s="8">
        <v>5585492158</v>
      </c>
      <c r="K321" s="89">
        <v>43809.666666666664</v>
      </c>
      <c r="L321" s="6" t="s">
        <v>1743</v>
      </c>
      <c r="M321" s="32">
        <f t="shared" si="1"/>
        <v>39</v>
      </c>
      <c r="N321" s="6">
        <v>1</v>
      </c>
      <c r="O321" s="6">
        <v>30</v>
      </c>
    </row>
    <row r="322" spans="1:51" ht="15">
      <c r="C322" s="6" t="s">
        <v>1983</v>
      </c>
      <c r="D322" s="6" t="s">
        <v>2032</v>
      </c>
      <c r="F322" s="6" t="str">
        <f>CONCATENATE("NTVH mom de ", D322)</f>
        <v>NTVH mom de Salazar Alejo Fernando</v>
      </c>
      <c r="H322" s="8">
        <v>5525071279</v>
      </c>
      <c r="K322" s="89">
        <v>43809.666666666664</v>
      </c>
      <c r="L322" s="6" t="s">
        <v>1743</v>
      </c>
      <c r="M322" s="32">
        <f t="shared" si="1"/>
        <v>52</v>
      </c>
      <c r="N322" s="6">
        <v>1</v>
      </c>
      <c r="O322" s="6">
        <v>40</v>
      </c>
    </row>
    <row r="323" spans="1:51" ht="15">
      <c r="C323" s="6" t="s">
        <v>1983</v>
      </c>
      <c r="D323" s="6" t="s">
        <v>2033</v>
      </c>
      <c r="E323" s="6" t="s">
        <v>2034</v>
      </c>
      <c r="F323" s="6" t="str">
        <f t="shared" ref="F323:F327" si="11">CONCATENATE("NTVH ", E323)</f>
        <v>NTVH Angelica Galindo</v>
      </c>
      <c r="H323" s="8">
        <v>5617107305</v>
      </c>
      <c r="K323" s="89">
        <v>43809.666666666664</v>
      </c>
      <c r="L323" s="6" t="s">
        <v>1743</v>
      </c>
      <c r="M323" s="32">
        <f t="shared" si="1"/>
        <v>48</v>
      </c>
      <c r="N323" s="6">
        <v>1</v>
      </c>
      <c r="O323" s="6">
        <v>37</v>
      </c>
    </row>
    <row r="324" spans="1:51" ht="15">
      <c r="C324" s="6" t="s">
        <v>1983</v>
      </c>
      <c r="D324" s="6" t="s">
        <v>2035</v>
      </c>
      <c r="E324" s="6" t="s">
        <v>2036</v>
      </c>
      <c r="F324" s="6" t="str">
        <f t="shared" si="11"/>
        <v>NTVH Araceli Montes</v>
      </c>
      <c r="H324" s="8">
        <v>5534901281</v>
      </c>
      <c r="K324" s="91">
        <v>43829</v>
      </c>
      <c r="L324" s="6" t="s">
        <v>1958</v>
      </c>
      <c r="M324" s="32">
        <f t="shared" si="1"/>
        <v>50</v>
      </c>
      <c r="N324" s="6">
        <v>1</v>
      </c>
      <c r="O324" s="6">
        <v>39</v>
      </c>
    </row>
    <row r="325" spans="1:51" ht="15" hidden="1">
      <c r="C325" s="6" t="s">
        <v>1983</v>
      </c>
      <c r="D325" s="6" t="s">
        <v>2037</v>
      </c>
      <c r="E325" s="6" t="s">
        <v>2038</v>
      </c>
      <c r="F325" s="6" t="str">
        <f t="shared" si="11"/>
        <v>NTVH Nallely Acatitla</v>
      </c>
      <c r="H325" s="13"/>
      <c r="I325" s="6">
        <v>25946204</v>
      </c>
      <c r="K325" s="89">
        <v>43809.666666666664</v>
      </c>
      <c r="L325" s="6" t="s">
        <v>2039</v>
      </c>
      <c r="M325" s="32">
        <f t="shared" si="1"/>
        <v>29</v>
      </c>
      <c r="N325" s="6">
        <v>2</v>
      </c>
      <c r="O325" s="6">
        <v>22</v>
      </c>
    </row>
    <row r="326" spans="1:51" ht="15">
      <c r="C326" s="6" t="s">
        <v>1983</v>
      </c>
      <c r="D326" s="6" t="s">
        <v>2040</v>
      </c>
      <c r="E326" s="6" t="s">
        <v>2041</v>
      </c>
      <c r="F326" s="6" t="str">
        <f t="shared" si="11"/>
        <v>NTVH Ninfa Veronica VEga</v>
      </c>
      <c r="H326" s="8">
        <v>5564026566</v>
      </c>
      <c r="I326" s="6">
        <v>17096212</v>
      </c>
      <c r="K326" s="89">
        <v>43809.666666666664</v>
      </c>
      <c r="L326" s="6" t="s">
        <v>2042</v>
      </c>
      <c r="M326" s="32">
        <f t="shared" si="1"/>
        <v>66</v>
      </c>
      <c r="N326" s="6">
        <v>0</v>
      </c>
      <c r="O326" s="6">
        <v>51</v>
      </c>
    </row>
    <row r="327" spans="1:51" ht="15" hidden="1">
      <c r="C327" s="6" t="s">
        <v>1983</v>
      </c>
      <c r="D327" s="6" t="s">
        <v>2043</v>
      </c>
      <c r="F327" s="6" t="str">
        <f t="shared" si="11"/>
        <v xml:space="preserve">NTVH </v>
      </c>
      <c r="H327" s="13"/>
      <c r="I327" s="6">
        <v>58430018</v>
      </c>
      <c r="K327" s="89">
        <v>43809.666666666664</v>
      </c>
      <c r="L327" s="6" t="s">
        <v>1743</v>
      </c>
      <c r="M327" s="32">
        <f t="shared" si="1"/>
        <v>45</v>
      </c>
      <c r="N327" s="6">
        <v>1</v>
      </c>
      <c r="O327" s="6">
        <v>35</v>
      </c>
    </row>
    <row r="328" spans="1:51" ht="15">
      <c r="B328" s="6" t="s">
        <v>1982</v>
      </c>
      <c r="C328" s="6" t="s">
        <v>2044</v>
      </c>
      <c r="D328" s="6" t="s">
        <v>2045</v>
      </c>
      <c r="E328" s="6" t="s">
        <v>2046</v>
      </c>
      <c r="F328" s="6" t="str">
        <f t="shared" ref="F328:F330" si="12">CONCATENATE("NTvI ", E328)</f>
        <v>NTvI Daysi</v>
      </c>
      <c r="H328" s="8">
        <v>5539800873</v>
      </c>
      <c r="K328" s="89">
        <v>43809.6875</v>
      </c>
      <c r="L328" s="6" t="s">
        <v>1743</v>
      </c>
      <c r="M328" s="32">
        <f t="shared" si="1"/>
        <v>47</v>
      </c>
      <c r="N328" s="6">
        <v>1</v>
      </c>
      <c r="O328" s="6">
        <v>36</v>
      </c>
    </row>
    <row r="329" spans="1:51" ht="15">
      <c r="C329" s="6" t="s">
        <v>2044</v>
      </c>
      <c r="D329" s="6" t="s">
        <v>2047</v>
      </c>
      <c r="E329" s="6" t="s">
        <v>2048</v>
      </c>
      <c r="F329" s="6" t="str">
        <f t="shared" si="12"/>
        <v>NTvI Josefila Noria B</v>
      </c>
      <c r="H329" s="8">
        <v>5526986400</v>
      </c>
      <c r="K329" s="89">
        <v>43809.6875</v>
      </c>
      <c r="L329" s="6" t="s">
        <v>1743</v>
      </c>
      <c r="M329" s="32">
        <f t="shared" si="1"/>
        <v>41</v>
      </c>
      <c r="N329" s="6">
        <v>1</v>
      </c>
      <c r="O329" s="6">
        <v>32</v>
      </c>
    </row>
    <row r="330" spans="1:51" ht="15">
      <c r="C330" s="6" t="s">
        <v>2044</v>
      </c>
      <c r="D330" s="6" t="s">
        <v>2049</v>
      </c>
      <c r="E330" s="6" t="s">
        <v>2050</v>
      </c>
      <c r="F330" s="6" t="str">
        <f t="shared" si="12"/>
        <v>NTvI Rosa Isela Medina</v>
      </c>
      <c r="H330" s="8">
        <v>5571744420</v>
      </c>
      <c r="K330" s="89">
        <v>43809.6875</v>
      </c>
      <c r="L330" s="6" t="s">
        <v>1743</v>
      </c>
      <c r="M330" s="32">
        <f t="shared" si="1"/>
        <v>41</v>
      </c>
      <c r="N330" s="6">
        <v>1</v>
      </c>
      <c r="O330" s="6">
        <v>32</v>
      </c>
    </row>
    <row r="331" spans="1:51" ht="15">
      <c r="C331" s="6" t="s">
        <v>2044</v>
      </c>
      <c r="D331" s="6" t="s">
        <v>2051</v>
      </c>
      <c r="F331" s="6" t="str">
        <f>CONCATENATE("NTvI mom de ", D331)</f>
        <v>NTvI mom de Christopher Razziel Vidaore O</v>
      </c>
      <c r="H331" s="8">
        <v>5525945112</v>
      </c>
      <c r="K331" s="89">
        <v>43822.625</v>
      </c>
      <c r="M331" s="32">
        <f t="shared" si="1"/>
        <v>45</v>
      </c>
      <c r="N331" s="6">
        <v>1</v>
      </c>
      <c r="O331" s="6">
        <v>35</v>
      </c>
    </row>
    <row r="332" spans="1:51" ht="15">
      <c r="C332" s="6" t="s">
        <v>2044</v>
      </c>
      <c r="D332" s="6" t="s">
        <v>2052</v>
      </c>
      <c r="E332" s="6" t="s">
        <v>2053</v>
      </c>
      <c r="F332" s="6" t="str">
        <f t="shared" ref="F332:F341" si="13">CONCATENATE("NTvI ", E332)</f>
        <v>NTvI Armando</v>
      </c>
      <c r="H332" s="8">
        <v>5542739492</v>
      </c>
      <c r="K332" s="89">
        <v>43822.625</v>
      </c>
      <c r="M332" s="32">
        <f t="shared" si="1"/>
        <v>41</v>
      </c>
      <c r="N332" s="6">
        <v>1</v>
      </c>
      <c r="O332" s="6">
        <v>32</v>
      </c>
    </row>
    <row r="333" spans="1:51" ht="15">
      <c r="C333" s="6" t="s">
        <v>2044</v>
      </c>
      <c r="D333" s="6" t="s">
        <v>2054</v>
      </c>
      <c r="E333" s="6" t="s">
        <v>2055</v>
      </c>
      <c r="F333" s="6" t="str">
        <f t="shared" si="13"/>
        <v>NTvI Reyna Leticia Delgado</v>
      </c>
      <c r="H333" s="8">
        <v>5571288780</v>
      </c>
      <c r="I333" s="6">
        <v>25947124</v>
      </c>
      <c r="K333" s="89">
        <v>43822.625</v>
      </c>
      <c r="M333" s="32">
        <f t="shared" si="1"/>
        <v>44</v>
      </c>
      <c r="N333" s="6">
        <v>1</v>
      </c>
      <c r="O333" s="6">
        <v>34</v>
      </c>
    </row>
    <row r="334" spans="1:51" ht="15">
      <c r="A334" s="144"/>
      <c r="B334" s="144"/>
      <c r="C334" s="41" t="s">
        <v>2044</v>
      </c>
      <c r="D334" s="41" t="s">
        <v>2056</v>
      </c>
      <c r="E334" s="41" t="s">
        <v>2057</v>
      </c>
      <c r="F334" s="41" t="str">
        <f t="shared" si="13"/>
        <v>NTvI Maria de Lourdes</v>
      </c>
      <c r="G334" s="144"/>
      <c r="H334" s="145">
        <v>5524259595</v>
      </c>
      <c r="I334" s="144"/>
      <c r="J334" s="144"/>
      <c r="K334" s="89">
        <v>43822.625</v>
      </c>
      <c r="L334" s="144"/>
      <c r="M334" s="32">
        <f t="shared" si="1"/>
        <v>56</v>
      </c>
      <c r="N334" s="6">
        <v>1</v>
      </c>
      <c r="O334" s="41">
        <v>43</v>
      </c>
      <c r="P334" s="144"/>
      <c r="Q334" s="144"/>
      <c r="R334" s="144"/>
      <c r="S334" s="144"/>
      <c r="T334" s="144"/>
      <c r="U334" s="144"/>
      <c r="V334" s="144"/>
      <c r="W334" s="144"/>
      <c r="X334" s="144"/>
      <c r="Y334" s="144"/>
      <c r="Z334" s="144"/>
      <c r="AA334" s="144"/>
      <c r="AB334" s="144"/>
      <c r="AC334" s="144"/>
      <c r="AD334" s="144"/>
      <c r="AE334" s="144"/>
      <c r="AF334" s="144"/>
      <c r="AG334" s="144"/>
      <c r="AH334" s="144"/>
      <c r="AI334" s="144"/>
      <c r="AJ334" s="144"/>
      <c r="AK334" s="144"/>
      <c r="AL334" s="144"/>
      <c r="AM334" s="144"/>
      <c r="AN334" s="144"/>
      <c r="AO334" s="144"/>
      <c r="AP334" s="144"/>
      <c r="AQ334" s="144"/>
      <c r="AR334" s="144"/>
      <c r="AS334" s="144"/>
      <c r="AT334" s="144"/>
      <c r="AU334" s="144"/>
      <c r="AV334" s="144"/>
      <c r="AW334" s="144"/>
      <c r="AX334" s="144"/>
      <c r="AY334" s="144"/>
    </row>
    <row r="335" spans="1:51" ht="15">
      <c r="C335" s="6" t="s">
        <v>2044</v>
      </c>
      <c r="D335" s="6" t="s">
        <v>2058</v>
      </c>
      <c r="E335" s="6" t="s">
        <v>2059</v>
      </c>
      <c r="F335" s="6" t="str">
        <f t="shared" si="13"/>
        <v>NTvI Reynalda Vicente</v>
      </c>
      <c r="H335" s="8">
        <v>5539299030</v>
      </c>
      <c r="K335" s="89">
        <v>43822.625</v>
      </c>
      <c r="M335" s="32">
        <f t="shared" si="1"/>
        <v>45</v>
      </c>
      <c r="N335" s="6">
        <v>1</v>
      </c>
      <c r="O335" s="6">
        <v>35</v>
      </c>
    </row>
    <row r="336" spans="1:51" ht="15">
      <c r="C336" s="6" t="s">
        <v>2044</v>
      </c>
      <c r="D336" s="6" t="s">
        <v>2060</v>
      </c>
      <c r="E336" s="6" t="s">
        <v>2061</v>
      </c>
      <c r="F336" s="6" t="str">
        <f t="shared" si="13"/>
        <v>NTvI Nissy Huerta V</v>
      </c>
      <c r="H336" s="8">
        <v>5534211132</v>
      </c>
      <c r="I336" s="6">
        <v>5558430743</v>
      </c>
      <c r="K336" s="89">
        <v>43822.625</v>
      </c>
      <c r="M336" s="32">
        <f t="shared" si="1"/>
        <v>57</v>
      </c>
      <c r="N336" s="6">
        <v>1</v>
      </c>
      <c r="O336" s="6">
        <v>44</v>
      </c>
    </row>
    <row r="337" spans="3:15" ht="15">
      <c r="C337" s="6" t="s">
        <v>2044</v>
      </c>
      <c r="D337" s="6" t="s">
        <v>2062</v>
      </c>
      <c r="E337" s="6" t="s">
        <v>2063</v>
      </c>
      <c r="F337" s="6" t="str">
        <f t="shared" si="13"/>
        <v>NTvI Asbeidi</v>
      </c>
      <c r="H337" s="8">
        <v>5534636938</v>
      </c>
      <c r="K337" s="89">
        <v>43822.625</v>
      </c>
      <c r="M337" s="32">
        <f t="shared" si="1"/>
        <v>38</v>
      </c>
      <c r="N337" s="6">
        <v>1</v>
      </c>
      <c r="O337" s="6">
        <v>29</v>
      </c>
    </row>
    <row r="338" spans="3:15" ht="15">
      <c r="C338" s="6" t="s">
        <v>2044</v>
      </c>
      <c r="D338" s="6" t="s">
        <v>2064</v>
      </c>
      <c r="E338" s="6" t="s">
        <v>2065</v>
      </c>
      <c r="F338" s="6" t="str">
        <f t="shared" si="13"/>
        <v>NTvI Sonia</v>
      </c>
      <c r="H338" s="8">
        <v>5582745425</v>
      </c>
      <c r="I338" s="6">
        <v>5518311875</v>
      </c>
      <c r="K338" s="89">
        <v>43822.625</v>
      </c>
      <c r="M338" s="32">
        <f t="shared" si="1"/>
        <v>38</v>
      </c>
      <c r="N338" s="6">
        <v>1</v>
      </c>
      <c r="O338" s="6">
        <v>29</v>
      </c>
    </row>
    <row r="339" spans="3:15" ht="15">
      <c r="C339" s="6" t="s">
        <v>2044</v>
      </c>
      <c r="D339" s="6" t="s">
        <v>2066</v>
      </c>
      <c r="E339" s="6" t="s">
        <v>2067</v>
      </c>
      <c r="F339" s="6" t="str">
        <f t="shared" si="13"/>
        <v>NTvI Julia Alejandra</v>
      </c>
      <c r="H339" s="8">
        <v>5534518173</v>
      </c>
      <c r="I339" s="6">
        <v>5528543241</v>
      </c>
      <c r="K339" s="89">
        <v>43822.625</v>
      </c>
      <c r="M339" s="32">
        <f t="shared" si="1"/>
        <v>41</v>
      </c>
      <c r="N339" s="6">
        <v>1</v>
      </c>
      <c r="O339" s="6">
        <v>32</v>
      </c>
    </row>
    <row r="340" spans="3:15" ht="15">
      <c r="C340" s="6" t="s">
        <v>2044</v>
      </c>
      <c r="D340" s="6" t="s">
        <v>2068</v>
      </c>
      <c r="E340" s="6" t="s">
        <v>2069</v>
      </c>
      <c r="F340" s="6" t="str">
        <f t="shared" si="13"/>
        <v>NTvI Jesús Martinez Perez</v>
      </c>
      <c r="H340" s="8">
        <v>5579996039</v>
      </c>
      <c r="I340" s="6">
        <v>12723329</v>
      </c>
      <c r="K340" s="89">
        <v>43822.625</v>
      </c>
      <c r="L340" s="6" t="s">
        <v>2070</v>
      </c>
      <c r="M340" s="32">
        <f t="shared" si="1"/>
        <v>29</v>
      </c>
      <c r="N340" s="6">
        <v>2</v>
      </c>
      <c r="O340" s="6">
        <v>22</v>
      </c>
    </row>
    <row r="341" spans="3:15" ht="15">
      <c r="C341" s="6" t="s">
        <v>2044</v>
      </c>
      <c r="D341" s="6" t="s">
        <v>2071</v>
      </c>
      <c r="E341" s="6" t="s">
        <v>2072</v>
      </c>
      <c r="F341" s="6" t="str">
        <f t="shared" si="13"/>
        <v>NTvI Martia Teresa</v>
      </c>
      <c r="H341" s="8">
        <v>5532483173</v>
      </c>
      <c r="K341" s="89">
        <v>43822.625</v>
      </c>
      <c r="M341" s="32">
        <f t="shared" si="1"/>
        <v>53</v>
      </c>
      <c r="N341" s="6">
        <v>1</v>
      </c>
      <c r="O341" s="6">
        <v>41</v>
      </c>
    </row>
    <row r="342" spans="3:15" ht="15">
      <c r="C342" s="6" t="s">
        <v>2044</v>
      </c>
      <c r="D342" s="6" t="s">
        <v>2073</v>
      </c>
      <c r="F342" s="6" t="str">
        <f>CONCATENATE("NTvI mom de ", D342)</f>
        <v>NTvI mom de Hernandez Rodriguez Xareni</v>
      </c>
      <c r="H342" s="8">
        <v>5571782781</v>
      </c>
      <c r="K342" s="89">
        <v>43822.625</v>
      </c>
      <c r="M342" s="32">
        <f t="shared" si="1"/>
        <v>21</v>
      </c>
      <c r="N342" s="6">
        <v>1</v>
      </c>
      <c r="O342" s="6">
        <v>16</v>
      </c>
    </row>
    <row r="343" spans="3:15" ht="15">
      <c r="C343" s="6" t="s">
        <v>2044</v>
      </c>
      <c r="D343" s="6" t="s">
        <v>2074</v>
      </c>
      <c r="E343" s="6" t="s">
        <v>2075</v>
      </c>
      <c r="F343" s="6" t="str">
        <f t="shared" ref="F343:F350" si="14">CONCATENATE("NTvI ", E343)</f>
        <v>NTvI Natalia Jaquelin</v>
      </c>
      <c r="H343" s="8">
        <v>5567780652</v>
      </c>
      <c r="K343" s="89">
        <v>43822.625</v>
      </c>
      <c r="M343" s="32">
        <f t="shared" si="1"/>
        <v>58</v>
      </c>
      <c r="N343" s="6">
        <v>1</v>
      </c>
      <c r="O343" s="6">
        <v>45</v>
      </c>
    </row>
    <row r="344" spans="3:15" ht="15">
      <c r="C344" s="6" t="s">
        <v>2044</v>
      </c>
      <c r="D344" s="6" t="s">
        <v>2076</v>
      </c>
      <c r="E344" s="6" t="s">
        <v>2077</v>
      </c>
      <c r="F344" s="6" t="str">
        <f t="shared" si="14"/>
        <v>NTvI Heria</v>
      </c>
      <c r="H344" s="8">
        <v>5510932846</v>
      </c>
      <c r="I344" s="6">
        <v>5568560045</v>
      </c>
      <c r="K344" s="89">
        <v>43822.625</v>
      </c>
      <c r="M344" s="32">
        <f t="shared" si="1"/>
        <v>32</v>
      </c>
      <c r="N344" s="6">
        <v>1</v>
      </c>
      <c r="O344" s="6">
        <v>25</v>
      </c>
    </row>
    <row r="345" spans="3:15" ht="15">
      <c r="C345" s="6" t="s">
        <v>2044</v>
      </c>
      <c r="D345" s="6" t="s">
        <v>2078</v>
      </c>
      <c r="E345" s="6" t="s">
        <v>2079</v>
      </c>
      <c r="F345" s="6" t="str">
        <f t="shared" si="14"/>
        <v>NTvI Brenda</v>
      </c>
      <c r="H345" s="8">
        <v>5514214485</v>
      </c>
      <c r="K345" s="89">
        <v>43822.625</v>
      </c>
      <c r="M345" s="32">
        <f t="shared" si="1"/>
        <v>39</v>
      </c>
      <c r="N345" s="6">
        <v>1</v>
      </c>
      <c r="O345" s="6">
        <v>30</v>
      </c>
    </row>
    <row r="346" spans="3:15" ht="15">
      <c r="C346" s="6" t="s">
        <v>2044</v>
      </c>
      <c r="D346" s="6" t="s">
        <v>2080</v>
      </c>
      <c r="E346" s="6" t="s">
        <v>2081</v>
      </c>
      <c r="F346" s="6" t="str">
        <f t="shared" si="14"/>
        <v>NTvI Cristina</v>
      </c>
      <c r="H346" s="8">
        <v>5531353156</v>
      </c>
      <c r="K346" s="89">
        <v>43822.625</v>
      </c>
      <c r="M346" s="32">
        <f t="shared" si="1"/>
        <v>47</v>
      </c>
      <c r="N346" s="6">
        <v>1</v>
      </c>
      <c r="O346" s="6">
        <v>36</v>
      </c>
    </row>
    <row r="347" spans="3:15" ht="15" hidden="1">
      <c r="C347" s="6" t="s">
        <v>2044</v>
      </c>
      <c r="D347" s="6" t="s">
        <v>2082</v>
      </c>
      <c r="E347" s="6" t="s">
        <v>2083</v>
      </c>
      <c r="F347" s="6" t="str">
        <f t="shared" si="14"/>
        <v>NTvI Reyna Aguilar</v>
      </c>
      <c r="H347" s="13"/>
      <c r="I347" s="6">
        <v>25945363</v>
      </c>
      <c r="K347" s="89">
        <v>43822.625</v>
      </c>
      <c r="M347" s="32">
        <f t="shared" si="1"/>
        <v>53</v>
      </c>
      <c r="N347" s="6">
        <v>1</v>
      </c>
      <c r="O347" s="6">
        <v>41</v>
      </c>
    </row>
    <row r="348" spans="3:15" ht="15" hidden="1">
      <c r="C348" s="6" t="s">
        <v>2044</v>
      </c>
      <c r="D348" s="6" t="s">
        <v>2084</v>
      </c>
      <c r="E348" s="6" t="s">
        <v>2085</v>
      </c>
      <c r="F348" s="6" t="str">
        <f t="shared" si="14"/>
        <v>NTvI Adrinana</v>
      </c>
      <c r="H348" s="13"/>
      <c r="I348" s="6">
        <v>22366974</v>
      </c>
      <c r="K348" s="89">
        <v>43822.625</v>
      </c>
      <c r="M348" s="32">
        <f t="shared" si="1"/>
        <v>59</v>
      </c>
      <c r="N348" s="6">
        <v>1</v>
      </c>
      <c r="O348" s="6">
        <v>46</v>
      </c>
    </row>
    <row r="349" spans="3:15" ht="15">
      <c r="C349" s="6" t="s">
        <v>2044</v>
      </c>
      <c r="D349" s="6" t="s">
        <v>2086</v>
      </c>
      <c r="E349" s="6" t="s">
        <v>2087</v>
      </c>
      <c r="F349" s="6" t="str">
        <f t="shared" si="14"/>
        <v>NTvI Alverto Carrera Rosas</v>
      </c>
      <c r="H349" s="8">
        <v>5522452203</v>
      </c>
      <c r="I349" s="6">
        <v>25945285</v>
      </c>
      <c r="K349" s="89">
        <v>43822.625</v>
      </c>
      <c r="M349" s="32">
        <f t="shared" si="1"/>
        <v>27</v>
      </c>
      <c r="N349" s="6">
        <v>1</v>
      </c>
      <c r="O349" s="6">
        <v>21</v>
      </c>
    </row>
    <row r="350" spans="3:15" ht="15">
      <c r="C350" s="6" t="s">
        <v>2044</v>
      </c>
      <c r="D350" s="6" t="s">
        <v>2088</v>
      </c>
      <c r="E350" s="6" t="s">
        <v>2089</v>
      </c>
      <c r="F350" s="6" t="str">
        <f t="shared" si="14"/>
        <v>NTvI Veronica Melo S</v>
      </c>
      <c r="H350" s="8">
        <v>5518952244</v>
      </c>
      <c r="I350" s="6">
        <v>25947229</v>
      </c>
      <c r="K350" s="89">
        <v>43822.625</v>
      </c>
      <c r="M350" s="32">
        <f t="shared" si="1"/>
        <v>35</v>
      </c>
      <c r="N350" s="6">
        <v>1</v>
      </c>
      <c r="O350" s="6">
        <v>27</v>
      </c>
    </row>
    <row r="351" spans="3:15" ht="15">
      <c r="C351" s="6" t="s">
        <v>2044</v>
      </c>
      <c r="D351" s="6" t="s">
        <v>2090</v>
      </c>
      <c r="F351" s="6" t="str">
        <f>CONCATENATE("NTvI mom de ", D351)</f>
        <v>NTvI mom de Diego Romero</v>
      </c>
      <c r="H351" s="8">
        <v>5549250734</v>
      </c>
      <c r="K351" s="89">
        <v>43822.625</v>
      </c>
      <c r="M351" s="32">
        <f t="shared" si="1"/>
        <v>53</v>
      </c>
      <c r="N351" s="6">
        <v>1</v>
      </c>
      <c r="O351" s="6">
        <v>41</v>
      </c>
    </row>
    <row r="352" spans="3:15" ht="15">
      <c r="C352" s="6" t="s">
        <v>2044</v>
      </c>
      <c r="D352" s="6" t="s">
        <v>2091</v>
      </c>
      <c r="E352" s="6" t="s">
        <v>2092</v>
      </c>
      <c r="F352" s="6" t="str">
        <f t="shared" ref="F352:F362" si="15">CONCATENATE("NTvI ", E352)</f>
        <v>NTvI Ubalda</v>
      </c>
      <c r="H352" s="8">
        <v>5570734331</v>
      </c>
      <c r="I352" s="6">
        <v>5531667614</v>
      </c>
      <c r="K352" s="89">
        <v>43822.625</v>
      </c>
      <c r="M352" s="32">
        <f t="shared" si="1"/>
        <v>52</v>
      </c>
      <c r="N352" s="6">
        <v>1</v>
      </c>
      <c r="O352" s="6">
        <v>40</v>
      </c>
    </row>
    <row r="353" spans="1:51" ht="15">
      <c r="C353" s="6" t="s">
        <v>2044</v>
      </c>
      <c r="D353" s="6" t="s">
        <v>2093</v>
      </c>
      <c r="E353" s="6" t="s">
        <v>1557</v>
      </c>
      <c r="F353" s="6" t="str">
        <f t="shared" si="15"/>
        <v>NTvI Celia</v>
      </c>
      <c r="H353" s="8">
        <v>5539487818</v>
      </c>
      <c r="I353" s="6">
        <v>58473010</v>
      </c>
      <c r="K353" s="89">
        <v>43822.625</v>
      </c>
      <c r="M353" s="32">
        <f t="shared" si="1"/>
        <v>54</v>
      </c>
      <c r="N353" s="6">
        <v>1</v>
      </c>
      <c r="O353" s="6">
        <v>42</v>
      </c>
    </row>
    <row r="354" spans="1:51" ht="15">
      <c r="C354" s="6" t="s">
        <v>2044</v>
      </c>
      <c r="D354" s="6" t="s">
        <v>2094</v>
      </c>
      <c r="E354" s="6" t="s">
        <v>2095</v>
      </c>
      <c r="F354" s="6" t="str">
        <f t="shared" si="15"/>
        <v>NTvI Guadalupe</v>
      </c>
      <c r="H354" s="8">
        <v>5615279940</v>
      </c>
      <c r="I354" s="6">
        <v>5560396018</v>
      </c>
      <c r="J354" s="6">
        <v>58485504</v>
      </c>
      <c r="K354" s="89">
        <v>43822.625</v>
      </c>
      <c r="M354" s="32">
        <f t="shared" si="1"/>
        <v>56</v>
      </c>
      <c r="N354" s="6">
        <v>1</v>
      </c>
      <c r="O354" s="6">
        <v>43</v>
      </c>
    </row>
    <row r="355" spans="1:51" ht="15">
      <c r="C355" s="6" t="s">
        <v>2044</v>
      </c>
      <c r="D355" s="6" t="s">
        <v>2096</v>
      </c>
      <c r="E355" s="6" t="s">
        <v>2097</v>
      </c>
      <c r="F355" s="6" t="str">
        <f t="shared" si="15"/>
        <v>NTvI Maria Dalia</v>
      </c>
      <c r="H355" s="8">
        <v>7121462554</v>
      </c>
      <c r="I355" s="6">
        <v>25946228</v>
      </c>
      <c r="K355" s="89">
        <v>43822.625</v>
      </c>
      <c r="M355" s="32">
        <f t="shared" si="1"/>
        <v>44</v>
      </c>
      <c r="N355" s="6">
        <v>1</v>
      </c>
      <c r="O355" s="6">
        <v>34</v>
      </c>
    </row>
    <row r="356" spans="1:51" ht="15">
      <c r="C356" s="6" t="s">
        <v>2044</v>
      </c>
      <c r="D356" s="6" t="s">
        <v>2098</v>
      </c>
      <c r="E356" s="6" t="s">
        <v>2099</v>
      </c>
      <c r="F356" s="6" t="str">
        <f t="shared" si="15"/>
        <v>NTvI Georgina Gonzalez</v>
      </c>
      <c r="H356" s="8">
        <v>5574611061</v>
      </c>
      <c r="K356" s="89">
        <v>43822.625</v>
      </c>
      <c r="M356" s="32">
        <f t="shared" si="1"/>
        <v>30</v>
      </c>
      <c r="N356" s="6">
        <v>1</v>
      </c>
      <c r="O356" s="6">
        <v>23</v>
      </c>
    </row>
    <row r="357" spans="1:51" ht="15">
      <c r="C357" s="6" t="s">
        <v>2044</v>
      </c>
      <c r="D357" s="6" t="s">
        <v>2100</v>
      </c>
      <c r="E357" s="6" t="s">
        <v>2101</v>
      </c>
      <c r="F357" s="6" t="str">
        <f t="shared" si="15"/>
        <v>NTvI Lizbeth Alderete</v>
      </c>
      <c r="H357" s="8">
        <v>5585774193</v>
      </c>
      <c r="I357" s="6">
        <v>5534040538</v>
      </c>
      <c r="J357" s="6">
        <v>25947217</v>
      </c>
      <c r="K357" s="89">
        <v>43822.625</v>
      </c>
      <c r="M357" s="32">
        <f t="shared" si="1"/>
        <v>41</v>
      </c>
      <c r="N357" s="6">
        <v>1</v>
      </c>
      <c r="O357" s="6">
        <v>32</v>
      </c>
    </row>
    <row r="358" spans="1:51" ht="15">
      <c r="C358" s="6" t="s">
        <v>2044</v>
      </c>
      <c r="D358" s="6" t="s">
        <v>2102</v>
      </c>
      <c r="E358" s="6" t="s">
        <v>2103</v>
      </c>
      <c r="F358" s="6" t="str">
        <f t="shared" si="15"/>
        <v>NTvI Delfina Cardenas L</v>
      </c>
      <c r="H358" s="8">
        <v>5516846040</v>
      </c>
      <c r="K358" s="89">
        <v>43822.625</v>
      </c>
      <c r="L358" s="6" t="s">
        <v>2104</v>
      </c>
      <c r="M358" s="32">
        <f t="shared" si="1"/>
        <v>31</v>
      </c>
      <c r="N358" s="6">
        <v>2</v>
      </c>
      <c r="O358" s="6">
        <v>24</v>
      </c>
    </row>
    <row r="359" spans="1:51" ht="15" hidden="1">
      <c r="C359" s="6" t="s">
        <v>2044</v>
      </c>
      <c r="D359" s="6" t="s">
        <v>2105</v>
      </c>
      <c r="E359" s="6" t="s">
        <v>2106</v>
      </c>
      <c r="F359" s="6" t="str">
        <f t="shared" si="15"/>
        <v>NTvI Hector Ramirez</v>
      </c>
      <c r="H359" s="13"/>
      <c r="K359" s="89">
        <v>43822.625</v>
      </c>
      <c r="M359" s="32">
        <f t="shared" si="1"/>
        <v>49</v>
      </c>
      <c r="N359" s="6">
        <v>1</v>
      </c>
      <c r="O359" s="6">
        <v>38</v>
      </c>
    </row>
    <row r="360" spans="1:51" ht="15">
      <c r="C360" s="6" t="s">
        <v>2044</v>
      </c>
      <c r="D360" s="6" t="s">
        <v>2107</v>
      </c>
      <c r="E360" s="6" t="s">
        <v>2108</v>
      </c>
      <c r="F360" s="6" t="str">
        <f t="shared" si="15"/>
        <v>NTvI Dania Arenas J</v>
      </c>
      <c r="H360" s="8">
        <v>5579405590</v>
      </c>
      <c r="I360" s="6">
        <v>5550681307</v>
      </c>
      <c r="K360" s="89">
        <v>43822.625</v>
      </c>
      <c r="L360" s="6" t="s">
        <v>2109</v>
      </c>
      <c r="M360" s="32">
        <f t="shared" si="1"/>
        <v>52</v>
      </c>
      <c r="N360" s="6">
        <v>2</v>
      </c>
      <c r="O360" s="6">
        <v>40</v>
      </c>
    </row>
    <row r="361" spans="1:51" ht="15">
      <c r="C361" s="6" t="s">
        <v>2044</v>
      </c>
      <c r="D361" s="6" t="s">
        <v>2110</v>
      </c>
      <c r="E361" s="6" t="s">
        <v>2111</v>
      </c>
      <c r="F361" s="6" t="str">
        <f t="shared" si="15"/>
        <v>NTvI Rosa LAura Soria Sandoval</v>
      </c>
      <c r="H361" s="8">
        <v>5512812780</v>
      </c>
      <c r="I361" s="6">
        <v>26106065</v>
      </c>
      <c r="K361" s="89">
        <v>43822.625</v>
      </c>
      <c r="M361" s="32">
        <f t="shared" si="1"/>
        <v>62</v>
      </c>
      <c r="N361" s="6">
        <v>1</v>
      </c>
      <c r="O361" s="6">
        <v>48</v>
      </c>
    </row>
    <row r="362" spans="1:51" ht="15">
      <c r="A362" s="144"/>
      <c r="B362" s="144"/>
      <c r="C362" s="41" t="s">
        <v>2044</v>
      </c>
      <c r="D362" s="41" t="s">
        <v>2112</v>
      </c>
      <c r="E362" s="41" t="s">
        <v>2113</v>
      </c>
      <c r="F362" s="41" t="str">
        <f t="shared" si="15"/>
        <v>NTvI Patricia Reyes</v>
      </c>
      <c r="G362" s="144"/>
      <c r="H362" s="145">
        <v>5571676174</v>
      </c>
      <c r="I362" s="41">
        <v>5512983157</v>
      </c>
      <c r="J362" s="41">
        <v>5564874105</v>
      </c>
      <c r="K362" s="89">
        <v>43822.625</v>
      </c>
      <c r="L362" s="144"/>
      <c r="M362" s="32">
        <f t="shared" si="1"/>
        <v>63</v>
      </c>
      <c r="N362" s="6">
        <v>1</v>
      </c>
      <c r="O362" s="6">
        <v>49</v>
      </c>
      <c r="P362" s="144"/>
      <c r="Q362" s="144"/>
      <c r="R362" s="144"/>
      <c r="S362" s="144"/>
      <c r="T362" s="144"/>
      <c r="U362" s="144"/>
      <c r="V362" s="144"/>
      <c r="W362" s="144"/>
      <c r="X362" s="144"/>
      <c r="Y362" s="144"/>
      <c r="Z362" s="144"/>
      <c r="AA362" s="144"/>
      <c r="AB362" s="144"/>
      <c r="AC362" s="144"/>
      <c r="AD362" s="144"/>
      <c r="AE362" s="144"/>
      <c r="AF362" s="144"/>
      <c r="AG362" s="144"/>
      <c r="AH362" s="144"/>
      <c r="AI362" s="144"/>
      <c r="AJ362" s="144"/>
      <c r="AK362" s="144"/>
      <c r="AL362" s="144"/>
      <c r="AM362" s="144"/>
      <c r="AN362" s="144"/>
      <c r="AO362" s="144"/>
      <c r="AP362" s="144"/>
      <c r="AQ362" s="144"/>
      <c r="AR362" s="144"/>
      <c r="AS362" s="144"/>
      <c r="AT362" s="144"/>
      <c r="AU362" s="144"/>
      <c r="AV362" s="144"/>
      <c r="AW362" s="144"/>
      <c r="AX362" s="144"/>
      <c r="AY362" s="144"/>
    </row>
    <row r="363" spans="1:51" ht="15">
      <c r="A363" s="29"/>
      <c r="B363" s="28"/>
      <c r="C363" s="28" t="s">
        <v>2114</v>
      </c>
      <c r="D363" s="28" t="s">
        <v>2115</v>
      </c>
      <c r="E363" s="28"/>
      <c r="F363" s="28" t="str">
        <f>CONCATENATE("NTvK mom de ", D363)</f>
        <v>NTvK mom de Monserrat</v>
      </c>
      <c r="G363" s="29"/>
      <c r="H363" s="46">
        <v>5538267102</v>
      </c>
      <c r="I363" s="28"/>
      <c r="J363" s="29"/>
      <c r="K363" s="29"/>
      <c r="L363" s="28" t="s">
        <v>2116</v>
      </c>
      <c r="M363" s="29">
        <f t="shared" si="1"/>
        <v>0</v>
      </c>
      <c r="N363" s="28">
        <v>9</v>
      </c>
      <c r="O363" s="29"/>
      <c r="P363" s="28">
        <v>4</v>
      </c>
      <c r="Q363" s="146">
        <v>5</v>
      </c>
      <c r="R363" s="146">
        <v>5</v>
      </c>
      <c r="S363" s="28" t="s">
        <v>2117</v>
      </c>
      <c r="T363" s="28">
        <v>2</v>
      </c>
      <c r="U363" s="28">
        <v>1</v>
      </c>
      <c r="V363" s="28">
        <v>2</v>
      </c>
      <c r="W363" s="28" t="s">
        <v>85</v>
      </c>
      <c r="X363" s="28">
        <v>1</v>
      </c>
      <c r="Y363" s="28">
        <v>2</v>
      </c>
      <c r="Z363" s="28">
        <v>1</v>
      </c>
      <c r="AA363" s="28" t="s">
        <v>72</v>
      </c>
      <c r="AB363" s="28">
        <v>2</v>
      </c>
      <c r="AC363" s="28">
        <v>2</v>
      </c>
      <c r="AD363" s="28">
        <v>1</v>
      </c>
      <c r="AE363" s="28">
        <v>20</v>
      </c>
      <c r="AF363" s="28">
        <v>1</v>
      </c>
      <c r="AG363" s="28">
        <v>7</v>
      </c>
      <c r="AH363" s="28">
        <v>2</v>
      </c>
      <c r="AI363" s="28">
        <v>4</v>
      </c>
      <c r="AJ363" s="28">
        <v>1</v>
      </c>
      <c r="AK363" s="28">
        <v>2</v>
      </c>
      <c r="AL363" s="29"/>
      <c r="AM363" s="28">
        <v>6</v>
      </c>
      <c r="AN363" s="28">
        <v>1</v>
      </c>
      <c r="AO363" s="28">
        <v>2</v>
      </c>
      <c r="AP363" s="29"/>
      <c r="AQ363" s="29"/>
      <c r="AR363" s="28" t="s">
        <v>2118</v>
      </c>
      <c r="AS363" s="28" t="s">
        <v>2119</v>
      </c>
      <c r="AT363" s="29"/>
      <c r="AU363" s="29"/>
      <c r="AV363" s="29"/>
      <c r="AW363" s="29"/>
      <c r="AX363" s="29"/>
      <c r="AY363" s="29"/>
    </row>
    <row r="364" spans="1:51" ht="15" hidden="1">
      <c r="B364" s="6" t="s">
        <v>2120</v>
      </c>
      <c r="C364" s="6" t="s">
        <v>2114</v>
      </c>
      <c r="D364" s="6" t="s">
        <v>2121</v>
      </c>
      <c r="E364" s="6" t="s">
        <v>2122</v>
      </c>
      <c r="F364" s="6" t="str">
        <f t="shared" ref="F364:F389" si="16">CONCATENATE("NTvK ", E364)</f>
        <v>NTvK Marcela Hernandez Ibañez</v>
      </c>
      <c r="H364" s="13"/>
      <c r="I364" s="6">
        <v>59885894</v>
      </c>
      <c r="M364" s="32">
        <f t="shared" si="1"/>
        <v>0</v>
      </c>
      <c r="T364" s="6">
        <v>2</v>
      </c>
      <c r="U364" s="6">
        <v>2</v>
      </c>
      <c r="V364" s="6">
        <v>3</v>
      </c>
      <c r="W364" s="6" t="s">
        <v>154</v>
      </c>
      <c r="X364" s="6">
        <v>1</v>
      </c>
      <c r="Y364" s="6">
        <v>1</v>
      </c>
      <c r="Z364" s="6">
        <v>1</v>
      </c>
      <c r="AA364" s="6" t="s">
        <v>72</v>
      </c>
      <c r="AB364" s="6" t="s">
        <v>200</v>
      </c>
      <c r="AC364" s="6">
        <v>1</v>
      </c>
    </row>
    <row r="365" spans="1:51" ht="15">
      <c r="C365" s="6" t="s">
        <v>2114</v>
      </c>
      <c r="D365" s="6" t="s">
        <v>2123</v>
      </c>
      <c r="E365" s="6" t="s">
        <v>1392</v>
      </c>
      <c r="F365" s="6" t="str">
        <f t="shared" si="16"/>
        <v>NTvK María</v>
      </c>
      <c r="H365" s="8">
        <v>5614542591</v>
      </c>
      <c r="I365" s="6">
        <v>59885576</v>
      </c>
      <c r="M365" s="32">
        <f t="shared" si="1"/>
        <v>0</v>
      </c>
      <c r="P365" s="6">
        <v>4</v>
      </c>
      <c r="Q365" s="142">
        <v>5</v>
      </c>
      <c r="R365" s="142">
        <v>5</v>
      </c>
      <c r="S365" s="6" t="s">
        <v>1455</v>
      </c>
      <c r="T365" s="6">
        <v>2</v>
      </c>
      <c r="U365" s="6">
        <v>1</v>
      </c>
      <c r="V365" s="6">
        <v>2</v>
      </c>
      <c r="W365" s="6" t="s">
        <v>533</v>
      </c>
      <c r="X365" s="6">
        <v>1</v>
      </c>
      <c r="Y365" s="6">
        <v>2</v>
      </c>
      <c r="Z365" s="6">
        <v>3</v>
      </c>
      <c r="AA365" s="6" t="s">
        <v>95</v>
      </c>
      <c r="AB365" s="6" t="s">
        <v>200</v>
      </c>
      <c r="AC365" s="6">
        <v>2</v>
      </c>
      <c r="AD365" s="6">
        <v>2</v>
      </c>
      <c r="AE365" s="6">
        <v>30</v>
      </c>
      <c r="AF365" s="6">
        <v>1</v>
      </c>
      <c r="AG365" s="6">
        <v>7.8</v>
      </c>
      <c r="AH365" s="6">
        <v>2</v>
      </c>
      <c r="AI365" s="6">
        <v>4</v>
      </c>
      <c r="AJ365" s="6">
        <v>1</v>
      </c>
      <c r="AK365" s="6">
        <v>1</v>
      </c>
      <c r="AL365" s="6">
        <v>2</v>
      </c>
      <c r="AM365" s="6">
        <v>2</v>
      </c>
      <c r="AN365" s="6">
        <v>1</v>
      </c>
      <c r="AO365" s="6">
        <v>1</v>
      </c>
      <c r="AP365" s="6">
        <v>1</v>
      </c>
      <c r="AR365" s="6" t="s">
        <v>2123</v>
      </c>
      <c r="AS365" s="6" t="s">
        <v>1392</v>
      </c>
      <c r="AT365" s="6">
        <v>5614542591</v>
      </c>
      <c r="AU365" s="6">
        <v>59885576</v>
      </c>
    </row>
    <row r="366" spans="1:51" ht="15" hidden="1">
      <c r="C366" s="6" t="s">
        <v>2114</v>
      </c>
      <c r="D366" s="6" t="s">
        <v>2124</v>
      </c>
      <c r="E366" s="6" t="s">
        <v>2125</v>
      </c>
      <c r="F366" s="6" t="str">
        <f t="shared" si="16"/>
        <v>NTvK Dolores</v>
      </c>
      <c r="H366" s="13"/>
      <c r="M366" s="32">
        <f t="shared" si="1"/>
        <v>0</v>
      </c>
      <c r="P366" s="6">
        <v>5</v>
      </c>
      <c r="Q366" s="6">
        <v>4</v>
      </c>
      <c r="R366" s="6" t="s">
        <v>2126</v>
      </c>
      <c r="S366" s="6" t="s">
        <v>291</v>
      </c>
      <c r="T366" s="6">
        <v>2</v>
      </c>
      <c r="U366" s="6">
        <v>1</v>
      </c>
      <c r="V366" s="6">
        <v>1</v>
      </c>
      <c r="W366" s="6" t="s">
        <v>533</v>
      </c>
      <c r="X366" s="6">
        <v>1</v>
      </c>
      <c r="Y366" s="6">
        <v>1</v>
      </c>
      <c r="Z366" s="6">
        <v>1</v>
      </c>
      <c r="AA366" s="6" t="s">
        <v>551</v>
      </c>
      <c r="AB366" s="6" t="s">
        <v>831</v>
      </c>
      <c r="AC366" s="6" t="s">
        <v>327</v>
      </c>
      <c r="AD366" s="6" t="s">
        <v>333</v>
      </c>
      <c r="AF366" s="6">
        <v>1</v>
      </c>
      <c r="AG366" s="6">
        <v>8.1999999999999993</v>
      </c>
      <c r="AH366" s="6">
        <v>2</v>
      </c>
      <c r="AI366" s="6">
        <v>4</v>
      </c>
      <c r="AJ366" s="6">
        <v>1</v>
      </c>
      <c r="AK366" s="6">
        <v>2</v>
      </c>
      <c r="AL366" s="6">
        <v>1</v>
      </c>
      <c r="AM366" s="6">
        <v>4</v>
      </c>
      <c r="AN366" s="6" t="s">
        <v>95</v>
      </c>
      <c r="AO366" s="6">
        <v>2</v>
      </c>
      <c r="AP366" s="6">
        <v>1</v>
      </c>
      <c r="AR366" s="6" t="s">
        <v>2127</v>
      </c>
      <c r="AS366" s="6" t="s">
        <v>2125</v>
      </c>
    </row>
    <row r="367" spans="1:51" ht="15">
      <c r="C367" s="6" t="s">
        <v>2114</v>
      </c>
      <c r="D367" s="6" t="s">
        <v>2128</v>
      </c>
      <c r="E367" s="6" t="s">
        <v>2129</v>
      </c>
      <c r="F367" s="6" t="str">
        <f t="shared" si="16"/>
        <v>NTvK Adrinana Oran Mojas</v>
      </c>
      <c r="H367" s="8">
        <v>5572100159</v>
      </c>
      <c r="I367" s="6">
        <v>70358608</v>
      </c>
      <c r="M367" s="32">
        <f t="shared" si="1"/>
        <v>0</v>
      </c>
      <c r="P367" s="6">
        <v>11</v>
      </c>
      <c r="S367" s="6" t="s">
        <v>2130</v>
      </c>
      <c r="T367" s="6">
        <v>2</v>
      </c>
      <c r="U367" s="6">
        <v>1</v>
      </c>
      <c r="V367" s="6">
        <v>1</v>
      </c>
      <c r="W367" s="6" t="s">
        <v>444</v>
      </c>
      <c r="X367" s="6">
        <v>1</v>
      </c>
      <c r="Y367" s="6">
        <v>2</v>
      </c>
      <c r="Z367" s="6">
        <v>1</v>
      </c>
      <c r="AA367" s="6" t="s">
        <v>95</v>
      </c>
      <c r="AB367" s="6" t="s">
        <v>95</v>
      </c>
      <c r="AC367" s="6">
        <v>4</v>
      </c>
      <c r="AD367" s="6">
        <v>1</v>
      </c>
      <c r="AE367" s="6">
        <v>5</v>
      </c>
      <c r="AF367" s="6">
        <v>1</v>
      </c>
      <c r="AG367" s="6">
        <v>8.4</v>
      </c>
      <c r="AH367" s="6">
        <v>2</v>
      </c>
      <c r="AI367" s="6">
        <v>4</v>
      </c>
      <c r="AJ367" s="6">
        <v>0</v>
      </c>
      <c r="AK367" s="6">
        <v>1</v>
      </c>
      <c r="AL367" s="6">
        <v>3</v>
      </c>
      <c r="AM367" s="6">
        <v>5</v>
      </c>
      <c r="AN367" s="6">
        <v>1</v>
      </c>
      <c r="AO367" s="6">
        <v>2</v>
      </c>
      <c r="AP367" s="6">
        <v>1</v>
      </c>
      <c r="AQ367" s="6" t="s">
        <v>2131</v>
      </c>
      <c r="AR367" s="6" t="s">
        <v>2132</v>
      </c>
      <c r="AS367" s="6" t="s">
        <v>2133</v>
      </c>
      <c r="AT367" s="6">
        <v>5572100159</v>
      </c>
      <c r="AU367" s="6">
        <v>70358608</v>
      </c>
    </row>
    <row r="368" spans="1:51" ht="15">
      <c r="C368" s="6" t="s">
        <v>2114</v>
      </c>
      <c r="D368" s="6" t="s">
        <v>2134</v>
      </c>
      <c r="E368" s="6" t="s">
        <v>2135</v>
      </c>
      <c r="F368" s="6" t="str">
        <f t="shared" si="16"/>
        <v>NTvK Lorena Juarez</v>
      </c>
      <c r="H368" s="8">
        <v>5510045101</v>
      </c>
      <c r="I368" s="6">
        <v>25948779</v>
      </c>
      <c r="M368" s="32">
        <f t="shared" si="1"/>
        <v>0</v>
      </c>
      <c r="P368" s="6">
        <v>15</v>
      </c>
      <c r="Q368" s="6">
        <v>4</v>
      </c>
      <c r="R368" s="6">
        <v>5</v>
      </c>
      <c r="S368" s="6" t="s">
        <v>2136</v>
      </c>
      <c r="T368" s="6">
        <v>2</v>
      </c>
      <c r="U368" s="6">
        <v>1</v>
      </c>
      <c r="V368" s="6">
        <v>3</v>
      </c>
      <c r="W368" s="6" t="s">
        <v>85</v>
      </c>
      <c r="X368" s="6">
        <v>2</v>
      </c>
      <c r="Y368" s="6">
        <v>2</v>
      </c>
      <c r="Z368" s="6">
        <v>1</v>
      </c>
      <c r="AA368" s="6" t="s">
        <v>200</v>
      </c>
      <c r="AB368" s="6" t="s">
        <v>136</v>
      </c>
      <c r="AC368" s="6">
        <v>7</v>
      </c>
      <c r="AD368" s="6">
        <v>1</v>
      </c>
      <c r="AE368" s="6">
        <v>20</v>
      </c>
      <c r="AF368" s="6">
        <v>1</v>
      </c>
      <c r="AG368" s="6">
        <v>7</v>
      </c>
      <c r="AH368" s="6">
        <v>2</v>
      </c>
      <c r="AI368" s="6">
        <v>4</v>
      </c>
      <c r="AJ368" s="6">
        <v>0</v>
      </c>
      <c r="AK368" s="6">
        <v>1</v>
      </c>
      <c r="AL368" s="6">
        <v>2</v>
      </c>
      <c r="AM368" s="6">
        <v>7</v>
      </c>
      <c r="AN368" s="6">
        <v>1</v>
      </c>
      <c r="AO368" s="6">
        <v>2</v>
      </c>
      <c r="AP368" s="6">
        <v>1</v>
      </c>
      <c r="AR368" s="6" t="s">
        <v>2137</v>
      </c>
      <c r="AS368" s="6" t="s">
        <v>2135</v>
      </c>
      <c r="AT368" s="6">
        <v>5570045101</v>
      </c>
      <c r="AU368" s="6">
        <v>25948779</v>
      </c>
    </row>
    <row r="369" spans="3:47" ht="15">
      <c r="C369" s="6" t="s">
        <v>2114</v>
      </c>
      <c r="D369" s="6" t="s">
        <v>2138</v>
      </c>
      <c r="E369" s="6" t="s">
        <v>2139</v>
      </c>
      <c r="F369" s="6" t="str">
        <f t="shared" si="16"/>
        <v>NTvK Santa Cruz NAva Nancy</v>
      </c>
      <c r="H369" s="8">
        <v>5575639015</v>
      </c>
      <c r="M369" s="32">
        <f t="shared" si="1"/>
        <v>0</v>
      </c>
      <c r="P369" s="6">
        <v>11</v>
      </c>
      <c r="S369" s="6" t="s">
        <v>1376</v>
      </c>
      <c r="T369" s="6">
        <v>2</v>
      </c>
      <c r="U369" s="6">
        <v>1</v>
      </c>
      <c r="V369" s="6">
        <v>1</v>
      </c>
      <c r="W369" s="6" t="s">
        <v>154</v>
      </c>
      <c r="X369" s="6">
        <v>1</v>
      </c>
      <c r="Y369" s="6">
        <v>1</v>
      </c>
      <c r="Z369" s="6">
        <v>1</v>
      </c>
      <c r="AA369" s="6" t="s">
        <v>333</v>
      </c>
      <c r="AB369" s="6">
        <v>6</v>
      </c>
      <c r="AC369" s="6">
        <v>1</v>
      </c>
    </row>
    <row r="370" spans="3:47" ht="15">
      <c r="C370" s="6" t="s">
        <v>2114</v>
      </c>
      <c r="D370" s="6" t="s">
        <v>2140</v>
      </c>
      <c r="E370" s="6" t="s">
        <v>2141</v>
      </c>
      <c r="F370" s="6" t="str">
        <f t="shared" si="16"/>
        <v>NTvK Ma Griselda Araiza Rojas</v>
      </c>
      <c r="H370" s="8">
        <v>5538438060</v>
      </c>
      <c r="I370" s="6">
        <v>17096036</v>
      </c>
      <c r="M370" s="32">
        <f t="shared" si="1"/>
        <v>0</v>
      </c>
      <c r="T370" s="6">
        <v>2</v>
      </c>
      <c r="U370" s="6">
        <v>1</v>
      </c>
      <c r="V370" s="6">
        <v>1</v>
      </c>
      <c r="W370" s="6" t="s">
        <v>163</v>
      </c>
      <c r="X370" s="6">
        <v>2</v>
      </c>
      <c r="Y370" s="6">
        <v>2</v>
      </c>
      <c r="Z370" s="6">
        <v>1</v>
      </c>
      <c r="AA370" s="6" t="s">
        <v>95</v>
      </c>
      <c r="AB370" s="6" t="s">
        <v>2142</v>
      </c>
      <c r="AC370" s="6">
        <v>0</v>
      </c>
    </row>
    <row r="371" spans="3:47" ht="15">
      <c r="C371" s="6" t="s">
        <v>2114</v>
      </c>
      <c r="D371" s="6" t="s">
        <v>2143</v>
      </c>
      <c r="E371" s="6" t="s">
        <v>2144</v>
      </c>
      <c r="F371" s="6" t="str">
        <f t="shared" si="16"/>
        <v>NTvK Genoveva Luna P</v>
      </c>
      <c r="H371" s="8">
        <v>5527190324</v>
      </c>
      <c r="M371" s="32">
        <f t="shared" si="1"/>
        <v>0</v>
      </c>
      <c r="P371" s="6">
        <v>215</v>
      </c>
      <c r="Q371" s="88">
        <v>43862</v>
      </c>
      <c r="R371" s="6">
        <v>5</v>
      </c>
      <c r="S371" s="6" t="s">
        <v>2145</v>
      </c>
      <c r="T371" s="6">
        <v>1</v>
      </c>
      <c r="U371" s="6">
        <v>1</v>
      </c>
      <c r="V371" s="6">
        <v>1</v>
      </c>
      <c r="W371" s="6" t="s">
        <v>251</v>
      </c>
      <c r="X371" s="6">
        <v>2</v>
      </c>
      <c r="Y371" s="6">
        <v>2</v>
      </c>
      <c r="Z371" s="6">
        <v>2</v>
      </c>
      <c r="AA371" s="6" t="s">
        <v>712</v>
      </c>
      <c r="AB371" s="6">
        <v>6</v>
      </c>
      <c r="AC371" s="6">
        <v>1</v>
      </c>
      <c r="AD371" s="6">
        <v>1</v>
      </c>
      <c r="AE371" s="6">
        <v>60</v>
      </c>
      <c r="AF371" s="6">
        <v>1</v>
      </c>
      <c r="AG371" s="6">
        <v>7</v>
      </c>
      <c r="AH371" s="6">
        <v>1</v>
      </c>
      <c r="AI371" s="6">
        <v>4</v>
      </c>
      <c r="AJ371" s="6">
        <v>1</v>
      </c>
      <c r="AK371" s="6">
        <v>1</v>
      </c>
      <c r="AL371" s="6">
        <v>2</v>
      </c>
      <c r="AM371" s="6">
        <v>3</v>
      </c>
      <c r="AO371" s="6">
        <v>2</v>
      </c>
      <c r="AP371" s="6">
        <v>1</v>
      </c>
      <c r="AR371" s="6" t="s">
        <v>2146</v>
      </c>
      <c r="AS371" s="6" t="s">
        <v>2147</v>
      </c>
      <c r="AT371" s="6">
        <v>6527190324</v>
      </c>
    </row>
    <row r="372" spans="3:47" ht="15" hidden="1">
      <c r="C372" s="6" t="s">
        <v>2114</v>
      </c>
      <c r="D372" s="6" t="s">
        <v>2148</v>
      </c>
      <c r="E372" s="6" t="s">
        <v>2149</v>
      </c>
      <c r="F372" s="6" t="str">
        <f t="shared" si="16"/>
        <v>NTvK Sergio Said Santa Maria</v>
      </c>
      <c r="H372" s="13"/>
      <c r="M372" s="32">
        <f t="shared" si="1"/>
        <v>0</v>
      </c>
      <c r="P372" s="6">
        <v>15</v>
      </c>
      <c r="Q372" s="6">
        <v>4</v>
      </c>
      <c r="R372" s="6">
        <v>5</v>
      </c>
      <c r="T372" s="6">
        <v>1</v>
      </c>
      <c r="U372" s="6">
        <v>1</v>
      </c>
      <c r="V372" s="6">
        <v>2</v>
      </c>
      <c r="W372" s="6" t="s">
        <v>163</v>
      </c>
      <c r="X372" s="6">
        <v>2</v>
      </c>
      <c r="Y372" s="6">
        <v>1</v>
      </c>
      <c r="Z372" s="6">
        <v>1</v>
      </c>
      <c r="AA372" s="6" t="s">
        <v>95</v>
      </c>
      <c r="AB372" s="6" t="s">
        <v>95</v>
      </c>
      <c r="AC372" s="6">
        <v>1</v>
      </c>
      <c r="AD372" s="6">
        <v>1</v>
      </c>
      <c r="AE372" s="6">
        <v>10</v>
      </c>
      <c r="AG372" s="6">
        <v>7</v>
      </c>
      <c r="AH372" s="6">
        <v>2</v>
      </c>
      <c r="AI372" s="6">
        <v>3</v>
      </c>
      <c r="AJ372" s="6">
        <v>2</v>
      </c>
      <c r="AK372" s="6">
        <v>2</v>
      </c>
      <c r="AL372" s="6">
        <v>0</v>
      </c>
      <c r="AM372" s="6">
        <v>5</v>
      </c>
      <c r="AO372" s="6">
        <v>2</v>
      </c>
      <c r="AP372" s="6">
        <v>1</v>
      </c>
      <c r="AS372" s="6" t="s">
        <v>2150</v>
      </c>
    </row>
    <row r="373" spans="3:47" ht="15">
      <c r="C373" s="6" t="s">
        <v>2114</v>
      </c>
      <c r="D373" s="6" t="s">
        <v>2151</v>
      </c>
      <c r="E373" s="6" t="s">
        <v>2152</v>
      </c>
      <c r="F373" s="6" t="str">
        <f t="shared" si="16"/>
        <v>NTvK Olivia Hernandez</v>
      </c>
      <c r="H373" s="8">
        <v>5548784658</v>
      </c>
      <c r="M373" s="32">
        <f t="shared" si="1"/>
        <v>0</v>
      </c>
      <c r="T373" s="6">
        <v>1</v>
      </c>
      <c r="U373" s="6">
        <v>1</v>
      </c>
      <c r="V373" s="6">
        <v>1</v>
      </c>
      <c r="W373" s="6" t="s">
        <v>92</v>
      </c>
      <c r="X373" s="6">
        <v>2</v>
      </c>
      <c r="Y373" s="6">
        <v>2</v>
      </c>
      <c r="Z373" s="6">
        <v>1</v>
      </c>
      <c r="AA373" s="6" t="s">
        <v>95</v>
      </c>
      <c r="AB373" s="6" t="s">
        <v>831</v>
      </c>
      <c r="AC373" s="6">
        <v>1</v>
      </c>
      <c r="AD373" s="6">
        <v>1</v>
      </c>
      <c r="AE373" s="6">
        <v>15</v>
      </c>
      <c r="AF373" s="6">
        <v>1</v>
      </c>
      <c r="AG373" s="6">
        <v>6</v>
      </c>
      <c r="AH373" s="6">
        <v>1</v>
      </c>
      <c r="AI373" s="6">
        <v>4</v>
      </c>
      <c r="AK373" s="6">
        <v>4</v>
      </c>
      <c r="AL373" s="6">
        <v>2</v>
      </c>
      <c r="AM373" s="6">
        <v>6</v>
      </c>
      <c r="AN373" s="6">
        <v>1</v>
      </c>
      <c r="AO373" s="6">
        <v>1</v>
      </c>
      <c r="AP373" s="6">
        <v>2</v>
      </c>
      <c r="AQ373" s="6" t="s">
        <v>2153</v>
      </c>
      <c r="AR373" s="6" t="s">
        <v>2154</v>
      </c>
      <c r="AS373" s="6" t="s">
        <v>2152</v>
      </c>
      <c r="AT373" s="6">
        <v>55487</v>
      </c>
      <c r="AU373" s="6">
        <v>5548781658</v>
      </c>
    </row>
    <row r="374" spans="3:47" ht="15" hidden="1">
      <c r="C374" s="6" t="s">
        <v>2114</v>
      </c>
      <c r="D374" s="6" t="s">
        <v>2155</v>
      </c>
      <c r="E374" s="6" t="s">
        <v>2156</v>
      </c>
      <c r="F374" s="6" t="str">
        <f t="shared" si="16"/>
        <v>NTvK Emma Guerrrero Velazquez</v>
      </c>
      <c r="H374" s="13"/>
      <c r="M374" s="32">
        <f t="shared" si="1"/>
        <v>0</v>
      </c>
      <c r="P374" s="6" t="s">
        <v>2157</v>
      </c>
      <c r="Q374" s="6">
        <v>4</v>
      </c>
      <c r="R374" s="6">
        <v>2</v>
      </c>
      <c r="S374" s="6" t="s">
        <v>2158</v>
      </c>
      <c r="T374" s="6">
        <v>1</v>
      </c>
      <c r="X374" s="6">
        <v>1</v>
      </c>
      <c r="Y374" s="6">
        <v>1</v>
      </c>
      <c r="Z374" s="6">
        <v>1</v>
      </c>
      <c r="AB374" s="6">
        <v>6</v>
      </c>
      <c r="AC374" s="6">
        <v>0</v>
      </c>
      <c r="AD374" s="6">
        <v>1</v>
      </c>
      <c r="AE374" s="6">
        <v>30</v>
      </c>
      <c r="AF374" s="6">
        <v>1</v>
      </c>
      <c r="AG374" s="6">
        <v>7</v>
      </c>
      <c r="AH374" s="6">
        <v>1</v>
      </c>
      <c r="AI374" s="6">
        <v>99</v>
      </c>
      <c r="AJ374" s="6">
        <v>2</v>
      </c>
      <c r="AK374" s="6">
        <v>2</v>
      </c>
      <c r="AL374" s="6">
        <v>2</v>
      </c>
      <c r="AM374" s="6">
        <v>9</v>
      </c>
      <c r="AN374" s="6" t="s">
        <v>462</v>
      </c>
      <c r="AO374" s="6">
        <v>1</v>
      </c>
      <c r="AP374" s="6">
        <v>2</v>
      </c>
      <c r="AS374" s="6" t="s">
        <v>2159</v>
      </c>
    </row>
    <row r="375" spans="3:47" ht="15">
      <c r="C375" s="6" t="s">
        <v>2114</v>
      </c>
      <c r="D375" s="6" t="s">
        <v>2160</v>
      </c>
      <c r="E375" s="6" t="s">
        <v>2161</v>
      </c>
      <c r="F375" s="6" t="str">
        <f t="shared" si="16"/>
        <v>NTvK Reyna Angelica</v>
      </c>
      <c r="H375" s="8">
        <v>5551035684</v>
      </c>
      <c r="I375" s="6">
        <v>5514450578</v>
      </c>
      <c r="M375" s="32">
        <f t="shared" si="1"/>
        <v>0</v>
      </c>
      <c r="P375" s="6">
        <v>15</v>
      </c>
      <c r="Q375" s="142">
        <v>215</v>
      </c>
      <c r="S375" s="6" t="s">
        <v>922</v>
      </c>
      <c r="T375" s="6">
        <v>1</v>
      </c>
      <c r="U375" s="6">
        <v>1</v>
      </c>
      <c r="V375" s="6">
        <v>1</v>
      </c>
      <c r="W375" s="6">
        <v>1</v>
      </c>
      <c r="X375" s="6">
        <v>2</v>
      </c>
      <c r="Y375" s="6">
        <v>2</v>
      </c>
      <c r="Z375" s="6">
        <v>4</v>
      </c>
      <c r="AA375" s="6" t="s">
        <v>256</v>
      </c>
      <c r="AB375" s="6" t="s">
        <v>200</v>
      </c>
      <c r="AC375" s="6">
        <v>1</v>
      </c>
      <c r="AD375" s="6">
        <v>2</v>
      </c>
      <c r="AE375" s="6">
        <v>50</v>
      </c>
      <c r="AF375" s="6">
        <v>1</v>
      </c>
      <c r="AG375" s="6">
        <v>7</v>
      </c>
      <c r="AH375" s="6">
        <v>2</v>
      </c>
      <c r="AI375" s="6">
        <v>4</v>
      </c>
      <c r="AJ375" s="6">
        <v>1</v>
      </c>
      <c r="AK375" s="6">
        <v>1</v>
      </c>
      <c r="AL375" s="6">
        <v>4</v>
      </c>
      <c r="AM375" s="6">
        <v>4</v>
      </c>
      <c r="AN375" s="6">
        <v>1</v>
      </c>
      <c r="AO375" s="6">
        <v>1</v>
      </c>
      <c r="AP375" s="6">
        <v>1</v>
      </c>
      <c r="AQ375" s="6" t="s">
        <v>2162</v>
      </c>
      <c r="AR375" s="6" t="s">
        <v>2163</v>
      </c>
      <c r="AS375" s="6" t="s">
        <v>2164</v>
      </c>
      <c r="AT375" s="6">
        <v>5551030684</v>
      </c>
      <c r="AU375" s="6">
        <v>5814450578</v>
      </c>
    </row>
    <row r="376" spans="3:47" ht="15">
      <c r="C376" s="6" t="s">
        <v>2114</v>
      </c>
      <c r="D376" s="6" t="s">
        <v>2165</v>
      </c>
      <c r="E376" s="6" t="s">
        <v>2166</v>
      </c>
      <c r="F376" s="6" t="str">
        <f t="shared" si="16"/>
        <v>NTvK Edith Martinez R</v>
      </c>
      <c r="H376" s="8">
        <v>5564944432</v>
      </c>
      <c r="M376" s="32">
        <f t="shared" si="1"/>
        <v>0</v>
      </c>
      <c r="T376" s="6">
        <v>1</v>
      </c>
      <c r="U376" s="6">
        <v>1</v>
      </c>
      <c r="V376" s="6">
        <v>2</v>
      </c>
      <c r="W376" s="6">
        <v>1</v>
      </c>
      <c r="X376" s="6">
        <v>1</v>
      </c>
      <c r="Y376" s="6">
        <v>1</v>
      </c>
      <c r="Z376" s="6">
        <v>1</v>
      </c>
      <c r="AA376" s="6">
        <v>1</v>
      </c>
      <c r="AB376" s="6">
        <v>1</v>
      </c>
      <c r="AD376" s="6">
        <v>1</v>
      </c>
      <c r="AE376" s="6">
        <v>100</v>
      </c>
      <c r="AF376" s="6">
        <v>2</v>
      </c>
      <c r="AG376" s="6">
        <v>7</v>
      </c>
      <c r="AH376" s="6">
        <v>1</v>
      </c>
      <c r="AI376" s="6">
        <v>2</v>
      </c>
      <c r="AM376" s="6">
        <v>1</v>
      </c>
      <c r="AN376" s="6">
        <v>1</v>
      </c>
      <c r="AO376" s="6">
        <v>1</v>
      </c>
      <c r="AP376" s="6">
        <v>1</v>
      </c>
      <c r="AR376" s="6" t="s">
        <v>2167</v>
      </c>
      <c r="AS376" s="6" t="s">
        <v>2168</v>
      </c>
      <c r="AT376" s="6">
        <v>5564444432</v>
      </c>
    </row>
    <row r="377" spans="3:47" ht="15" hidden="1">
      <c r="C377" s="6" t="s">
        <v>2114</v>
      </c>
      <c r="D377" s="6" t="s">
        <v>2169</v>
      </c>
      <c r="F377" s="6" t="str">
        <f t="shared" si="16"/>
        <v xml:space="preserve">NTvK </v>
      </c>
      <c r="H377" s="13"/>
      <c r="M377" s="32">
        <f t="shared" si="1"/>
        <v>0</v>
      </c>
      <c r="P377" s="6">
        <v>215</v>
      </c>
      <c r="Q377" s="6">
        <v>2</v>
      </c>
      <c r="R377" s="6">
        <v>4</v>
      </c>
      <c r="S377" s="6" t="s">
        <v>2170</v>
      </c>
      <c r="T377" s="6">
        <v>1</v>
      </c>
      <c r="U377" s="6">
        <v>1</v>
      </c>
      <c r="V377" s="6">
        <v>1</v>
      </c>
      <c r="W377" s="6" t="s">
        <v>92</v>
      </c>
      <c r="X377" s="6">
        <v>2</v>
      </c>
      <c r="Y377" s="6">
        <v>2</v>
      </c>
      <c r="Z377" s="6">
        <v>1</v>
      </c>
      <c r="AA377" s="6" t="s">
        <v>239</v>
      </c>
      <c r="AB377" s="6" t="s">
        <v>200</v>
      </c>
      <c r="AC377" s="6">
        <v>1</v>
      </c>
      <c r="AD377" s="6">
        <v>2</v>
      </c>
      <c r="AE377" s="6">
        <v>3</v>
      </c>
      <c r="AF377" s="6">
        <v>1</v>
      </c>
      <c r="AG377" s="6">
        <v>9.6999999999999993</v>
      </c>
      <c r="AH377" s="6">
        <v>2</v>
      </c>
      <c r="AI377" s="6">
        <v>1</v>
      </c>
      <c r="AJ377" s="6">
        <v>1</v>
      </c>
      <c r="AK377" s="6">
        <v>1</v>
      </c>
      <c r="AL377" s="6">
        <v>2</v>
      </c>
      <c r="AM377" s="6">
        <v>7</v>
      </c>
      <c r="AN377" s="6">
        <v>1</v>
      </c>
      <c r="AO377" s="6">
        <v>2</v>
      </c>
      <c r="AP377" s="6">
        <v>1</v>
      </c>
      <c r="AR377" s="6" t="s">
        <v>2171</v>
      </c>
      <c r="AS377" s="6" t="s">
        <v>2172</v>
      </c>
    </row>
    <row r="378" spans="3:47" ht="15">
      <c r="C378" s="6" t="s">
        <v>2114</v>
      </c>
      <c r="D378" s="6" t="s">
        <v>2173</v>
      </c>
      <c r="E378" s="6" t="s">
        <v>2174</v>
      </c>
      <c r="F378" s="6" t="str">
        <f t="shared" si="16"/>
        <v>NTvK Leticia Garcia Garcia</v>
      </c>
      <c r="H378" s="8">
        <v>5522739639</v>
      </c>
      <c r="M378" s="32">
        <f t="shared" si="1"/>
        <v>0</v>
      </c>
      <c r="P378" s="6">
        <v>4</v>
      </c>
      <c r="Q378" s="142">
        <v>1</v>
      </c>
      <c r="R378" s="6">
        <v>215</v>
      </c>
      <c r="T378" s="6">
        <v>2</v>
      </c>
      <c r="U378" s="6">
        <v>2</v>
      </c>
      <c r="V378" s="6">
        <v>3</v>
      </c>
      <c r="W378" s="6" t="s">
        <v>163</v>
      </c>
      <c r="X378" s="6">
        <v>1</v>
      </c>
      <c r="Y378" s="6">
        <v>2</v>
      </c>
      <c r="Z378" s="6">
        <v>1</v>
      </c>
      <c r="AA378" s="6" t="s">
        <v>72</v>
      </c>
      <c r="AB378" s="6" t="s">
        <v>256</v>
      </c>
      <c r="AC378" s="6">
        <v>0</v>
      </c>
      <c r="AD378" s="6">
        <v>1</v>
      </c>
      <c r="AE378" s="6">
        <v>5</v>
      </c>
      <c r="AF378" s="6">
        <v>1</v>
      </c>
      <c r="AG378" s="6">
        <v>8.5</v>
      </c>
      <c r="AH378" s="6">
        <v>2</v>
      </c>
      <c r="AI378" s="6">
        <v>4</v>
      </c>
      <c r="AJ378" s="6">
        <v>1</v>
      </c>
      <c r="AK378" s="6">
        <v>2</v>
      </c>
      <c r="AM378" s="6">
        <v>5</v>
      </c>
      <c r="AN378" s="6">
        <v>1</v>
      </c>
      <c r="AO378" s="6">
        <v>2</v>
      </c>
      <c r="AP378" s="6">
        <v>1</v>
      </c>
      <c r="AR378" s="6" t="s">
        <v>2175</v>
      </c>
      <c r="AS378" s="6" t="s">
        <v>2174</v>
      </c>
      <c r="AT378" s="6">
        <v>5522739634</v>
      </c>
    </row>
    <row r="379" spans="3:47" ht="15" hidden="1">
      <c r="C379" s="6" t="s">
        <v>2114</v>
      </c>
      <c r="D379" s="6" t="s">
        <v>2176</v>
      </c>
      <c r="E379" s="6" t="s">
        <v>2177</v>
      </c>
      <c r="F379" s="6" t="str">
        <f t="shared" si="16"/>
        <v>NTvK Valeria Hipolita de Jesús</v>
      </c>
      <c r="H379" s="13"/>
      <c r="I379" s="6">
        <v>59887175</v>
      </c>
      <c r="M379" s="32">
        <f t="shared" si="1"/>
        <v>0</v>
      </c>
      <c r="P379" s="6" t="s">
        <v>2178</v>
      </c>
      <c r="Q379" s="6">
        <v>2</v>
      </c>
      <c r="R379" s="6">
        <v>215</v>
      </c>
      <c r="S379" s="6" t="s">
        <v>1875</v>
      </c>
      <c r="T379" s="6">
        <v>2</v>
      </c>
      <c r="U379" s="6">
        <v>1</v>
      </c>
      <c r="V379" s="6">
        <v>3</v>
      </c>
      <c r="W379" s="6" t="s">
        <v>597</v>
      </c>
      <c r="X379" s="6">
        <v>2</v>
      </c>
      <c r="Y379" s="6">
        <v>2</v>
      </c>
      <c r="Z379" s="6">
        <v>2</v>
      </c>
      <c r="AA379" s="6">
        <v>4</v>
      </c>
      <c r="AB379" s="6">
        <v>9</v>
      </c>
      <c r="AC379" s="6">
        <v>6</v>
      </c>
      <c r="AD379" s="6">
        <v>1</v>
      </c>
      <c r="AE379" s="6">
        <v>30</v>
      </c>
      <c r="AF379" s="6">
        <v>1</v>
      </c>
      <c r="AG379" s="6">
        <v>8.6999999999999993</v>
      </c>
      <c r="AH379" s="6">
        <v>2</v>
      </c>
      <c r="AI379" s="6">
        <v>1</v>
      </c>
      <c r="AJ379" s="6">
        <v>0</v>
      </c>
      <c r="AK379" s="6">
        <v>1</v>
      </c>
      <c r="AL379" s="6">
        <v>5</v>
      </c>
      <c r="AM379" s="6">
        <v>5</v>
      </c>
      <c r="AN379" s="6">
        <v>1</v>
      </c>
      <c r="AO379" s="6">
        <v>2</v>
      </c>
      <c r="AP379" s="6">
        <v>1</v>
      </c>
      <c r="AR379" s="6" t="s">
        <v>2179</v>
      </c>
      <c r="AS379" s="6" t="s">
        <v>2180</v>
      </c>
      <c r="AU379" s="6">
        <v>59887175</v>
      </c>
    </row>
    <row r="380" spans="3:47" ht="15">
      <c r="C380" s="6" t="s">
        <v>2114</v>
      </c>
      <c r="D380" s="6" t="s">
        <v>2181</v>
      </c>
      <c r="E380" s="6" t="s">
        <v>2182</v>
      </c>
      <c r="F380" s="6" t="str">
        <f t="shared" si="16"/>
        <v>NTvK Susana Huerta</v>
      </c>
      <c r="H380" s="8">
        <v>5529523032</v>
      </c>
      <c r="I380" s="6">
        <v>25945584</v>
      </c>
      <c r="M380" s="32">
        <f t="shared" si="1"/>
        <v>0</v>
      </c>
      <c r="T380" s="6">
        <v>2</v>
      </c>
      <c r="U380" s="6">
        <v>1</v>
      </c>
      <c r="V380" s="6">
        <v>1</v>
      </c>
      <c r="W380" s="6" t="s">
        <v>154</v>
      </c>
      <c r="X380" s="6">
        <v>2</v>
      </c>
      <c r="Y380" s="6">
        <v>2</v>
      </c>
      <c r="Z380" s="6">
        <v>1</v>
      </c>
      <c r="AA380" s="6">
        <v>2</v>
      </c>
      <c r="AB380" s="6" t="s">
        <v>176</v>
      </c>
      <c r="AC380" s="6">
        <v>2</v>
      </c>
      <c r="AD380" s="6">
        <v>4</v>
      </c>
      <c r="AF380" s="6">
        <v>1</v>
      </c>
      <c r="AH380" s="6">
        <v>2</v>
      </c>
      <c r="AI380" s="6">
        <v>4</v>
      </c>
      <c r="AJ380" s="6">
        <v>1</v>
      </c>
      <c r="AK380" s="6">
        <v>1</v>
      </c>
      <c r="AM380" s="6">
        <v>99</v>
      </c>
      <c r="AN380" s="6" t="s">
        <v>462</v>
      </c>
      <c r="AO380" s="6">
        <v>2</v>
      </c>
      <c r="AP380" s="6">
        <v>2</v>
      </c>
      <c r="AR380" s="6" t="s">
        <v>2183</v>
      </c>
      <c r="AS380" s="6" t="s">
        <v>2182</v>
      </c>
      <c r="AU380" s="6">
        <v>25945684</v>
      </c>
    </row>
    <row r="381" spans="3:47" ht="15">
      <c r="C381" s="6" t="s">
        <v>2114</v>
      </c>
      <c r="D381" s="6" t="s">
        <v>2184</v>
      </c>
      <c r="E381" s="6" t="s">
        <v>2185</v>
      </c>
      <c r="F381" s="6" t="str">
        <f t="shared" si="16"/>
        <v>NTvK Maria Marina Viguera R</v>
      </c>
      <c r="H381" s="8">
        <v>5525336131</v>
      </c>
      <c r="I381" s="6">
        <v>70285989</v>
      </c>
      <c r="M381" s="32">
        <f t="shared" si="1"/>
        <v>0</v>
      </c>
      <c r="T381" s="6">
        <v>2</v>
      </c>
      <c r="U381" s="6">
        <v>1</v>
      </c>
      <c r="V381" s="6">
        <v>3</v>
      </c>
      <c r="W381" s="6" t="s">
        <v>533</v>
      </c>
      <c r="X381" s="6">
        <v>1</v>
      </c>
      <c r="Y381" s="6">
        <v>1</v>
      </c>
      <c r="Z381" s="6">
        <v>1</v>
      </c>
      <c r="AA381" s="6">
        <v>1</v>
      </c>
      <c r="AB381" s="6">
        <v>9</v>
      </c>
      <c r="AC381" s="6">
        <v>2</v>
      </c>
      <c r="AD381" s="6">
        <v>1</v>
      </c>
      <c r="AF381" s="6">
        <v>1</v>
      </c>
      <c r="AH381" s="6">
        <v>2</v>
      </c>
      <c r="AI381" s="6">
        <v>4</v>
      </c>
      <c r="AL381" s="6">
        <v>3</v>
      </c>
      <c r="AM381" s="6">
        <v>6</v>
      </c>
      <c r="AN381" s="6">
        <v>1</v>
      </c>
      <c r="AP381" s="6">
        <v>2</v>
      </c>
      <c r="AR381" s="6" t="s">
        <v>2186</v>
      </c>
      <c r="AS381" s="6" t="s">
        <v>2187</v>
      </c>
      <c r="AT381" s="6">
        <v>5525336131</v>
      </c>
      <c r="AU381" s="6">
        <v>70285989</v>
      </c>
    </row>
    <row r="382" spans="3:47" ht="15">
      <c r="C382" s="6" t="s">
        <v>2114</v>
      </c>
      <c r="D382" s="6" t="s">
        <v>2188</v>
      </c>
      <c r="E382" s="6" t="s">
        <v>2189</v>
      </c>
      <c r="F382" s="6" t="str">
        <f t="shared" si="16"/>
        <v>NTvK Veronica</v>
      </c>
      <c r="H382" s="8">
        <v>5512978967</v>
      </c>
      <c r="I382" s="6">
        <v>55663669467</v>
      </c>
      <c r="M382" s="32">
        <f t="shared" si="1"/>
        <v>0</v>
      </c>
      <c r="T382" s="6">
        <v>2</v>
      </c>
      <c r="V382" s="6">
        <v>1</v>
      </c>
      <c r="W382" s="6" t="s">
        <v>776</v>
      </c>
      <c r="X382" s="6">
        <v>1</v>
      </c>
      <c r="Y382" s="6">
        <v>2</v>
      </c>
      <c r="Z382" s="6">
        <v>1</v>
      </c>
      <c r="AA382" s="6" t="s">
        <v>95</v>
      </c>
      <c r="AB382" s="6">
        <v>4</v>
      </c>
      <c r="AC382" s="6">
        <v>1</v>
      </c>
      <c r="AD382" s="6">
        <v>4</v>
      </c>
      <c r="AE382" s="6">
        <v>30</v>
      </c>
      <c r="AF382" s="6">
        <v>1</v>
      </c>
      <c r="AG382" s="6">
        <v>7.8</v>
      </c>
      <c r="AH382" s="6">
        <v>2</v>
      </c>
      <c r="AI382" s="6">
        <v>4</v>
      </c>
      <c r="AJ382" s="6">
        <v>1</v>
      </c>
      <c r="AK382" s="6">
        <v>1</v>
      </c>
      <c r="AM382" s="6">
        <v>3</v>
      </c>
      <c r="AN382" s="6" t="s">
        <v>95</v>
      </c>
      <c r="AO382" s="6">
        <v>2</v>
      </c>
      <c r="AP382" s="6">
        <v>2</v>
      </c>
      <c r="AR382" s="6" t="s">
        <v>2190</v>
      </c>
      <c r="AS382" s="6" t="s">
        <v>2189</v>
      </c>
      <c r="AT382" s="6">
        <v>55663669467</v>
      </c>
    </row>
    <row r="383" spans="3:47" ht="15" hidden="1">
      <c r="C383" s="6" t="s">
        <v>2114</v>
      </c>
      <c r="D383" s="6" t="s">
        <v>2191</v>
      </c>
      <c r="F383" s="6" t="str">
        <f t="shared" si="16"/>
        <v xml:space="preserve">NTvK </v>
      </c>
      <c r="H383" s="13"/>
      <c r="M383" s="32">
        <f t="shared" si="1"/>
        <v>0</v>
      </c>
      <c r="P383" s="6">
        <v>3</v>
      </c>
      <c r="Q383" s="6">
        <v>4</v>
      </c>
      <c r="R383" s="6">
        <v>51</v>
      </c>
      <c r="S383" s="6" t="s">
        <v>1507</v>
      </c>
      <c r="T383" s="6">
        <v>1</v>
      </c>
      <c r="U383" s="6">
        <v>1</v>
      </c>
      <c r="V383" s="6">
        <v>1</v>
      </c>
      <c r="W383" s="6">
        <v>1</v>
      </c>
      <c r="X383" s="6">
        <v>1</v>
      </c>
      <c r="Y383" s="6">
        <v>2</v>
      </c>
      <c r="Z383" s="6">
        <v>1</v>
      </c>
      <c r="AA383" s="6" t="s">
        <v>95</v>
      </c>
      <c r="AB383" s="6" t="s">
        <v>188</v>
      </c>
      <c r="AC383" s="6">
        <v>2</v>
      </c>
    </row>
    <row r="384" spans="3:47" ht="15">
      <c r="C384" s="6" t="s">
        <v>2114</v>
      </c>
      <c r="D384" s="6" t="s">
        <v>2192</v>
      </c>
      <c r="E384" s="6" t="s">
        <v>2193</v>
      </c>
      <c r="F384" s="6" t="str">
        <f t="shared" si="16"/>
        <v>NTvK Esmeralda Hernandez San Luis</v>
      </c>
      <c r="H384" s="8">
        <v>5525527529</v>
      </c>
      <c r="M384" s="32">
        <f t="shared" si="1"/>
        <v>0</v>
      </c>
      <c r="P384" s="6">
        <v>4</v>
      </c>
      <c r="Q384" s="6">
        <v>70</v>
      </c>
      <c r="R384" s="6">
        <v>34</v>
      </c>
      <c r="S384" s="6" t="s">
        <v>2194</v>
      </c>
      <c r="T384" s="6">
        <v>1</v>
      </c>
      <c r="U384" s="6">
        <v>2</v>
      </c>
      <c r="V384" s="6">
        <v>1</v>
      </c>
      <c r="W384" s="6">
        <v>1</v>
      </c>
      <c r="X384" s="6">
        <v>2</v>
      </c>
      <c r="Y384" s="6">
        <v>2</v>
      </c>
      <c r="Z384" s="6">
        <v>3</v>
      </c>
      <c r="AA384" s="6" t="s">
        <v>72</v>
      </c>
      <c r="AB384" s="6" t="s">
        <v>72</v>
      </c>
      <c r="AC384" s="6">
        <v>1</v>
      </c>
      <c r="AD384" s="6">
        <v>2</v>
      </c>
      <c r="AE384" s="6">
        <v>30</v>
      </c>
      <c r="AF384" s="6">
        <v>1</v>
      </c>
      <c r="AG384" s="6">
        <v>7</v>
      </c>
      <c r="AH384" s="6">
        <v>2</v>
      </c>
      <c r="AI384" s="6">
        <v>4</v>
      </c>
      <c r="AJ384" s="6">
        <v>1</v>
      </c>
      <c r="AK384" s="6">
        <v>1</v>
      </c>
      <c r="AL384" s="6">
        <v>4</v>
      </c>
      <c r="AM384" s="6">
        <v>1</v>
      </c>
      <c r="AN384" s="6">
        <v>3</v>
      </c>
      <c r="AO384" s="6">
        <v>2</v>
      </c>
      <c r="AP384" s="6">
        <v>1</v>
      </c>
      <c r="AS384" s="6" t="s">
        <v>2193</v>
      </c>
      <c r="AT384" s="6">
        <v>5525527529</v>
      </c>
    </row>
    <row r="385" spans="3:47" ht="15">
      <c r="C385" s="6" t="s">
        <v>2114</v>
      </c>
      <c r="D385" s="6" t="s">
        <v>2195</v>
      </c>
      <c r="E385" s="6" t="s">
        <v>2196</v>
      </c>
      <c r="F385" s="6" t="str">
        <f t="shared" si="16"/>
        <v>NTvK David Hernandez H</v>
      </c>
      <c r="H385" s="8">
        <v>5578952360</v>
      </c>
      <c r="M385" s="32">
        <f t="shared" si="1"/>
        <v>0</v>
      </c>
      <c r="P385" s="6">
        <v>4</v>
      </c>
      <c r="Q385" s="6">
        <v>3</v>
      </c>
      <c r="R385" s="142">
        <v>1</v>
      </c>
      <c r="S385" s="6" t="s">
        <v>2197</v>
      </c>
      <c r="T385" s="6">
        <v>2</v>
      </c>
      <c r="U385" s="6">
        <v>2</v>
      </c>
      <c r="V385" s="6">
        <v>1</v>
      </c>
      <c r="W385" s="6" t="s">
        <v>444</v>
      </c>
      <c r="X385" s="6">
        <v>1</v>
      </c>
      <c r="Y385" s="6">
        <v>2</v>
      </c>
      <c r="Z385" s="6">
        <v>1</v>
      </c>
      <c r="AA385" s="6" t="s">
        <v>72</v>
      </c>
      <c r="AB385" s="6" t="s">
        <v>136</v>
      </c>
      <c r="AC385" s="6">
        <v>2</v>
      </c>
      <c r="AD385" s="6">
        <v>1</v>
      </c>
      <c r="AE385" s="6">
        <v>30</v>
      </c>
      <c r="AF385" s="6">
        <v>1</v>
      </c>
      <c r="AG385" s="6">
        <v>7.4</v>
      </c>
      <c r="AH385" s="6">
        <v>2</v>
      </c>
      <c r="AI385" s="6">
        <v>4</v>
      </c>
      <c r="AJ385" s="6">
        <v>1</v>
      </c>
      <c r="AK385" s="6">
        <v>1</v>
      </c>
      <c r="AL385" s="6">
        <v>2</v>
      </c>
      <c r="AM385" s="6">
        <v>4</v>
      </c>
      <c r="AN385" s="6" t="s">
        <v>256</v>
      </c>
      <c r="AO385" s="6">
        <v>2</v>
      </c>
      <c r="AP385" s="6">
        <v>1</v>
      </c>
      <c r="AR385" s="6" t="s">
        <v>2198</v>
      </c>
      <c r="AS385" s="6" t="s">
        <v>2199</v>
      </c>
      <c r="AT385" s="6">
        <v>5578952360</v>
      </c>
    </row>
    <row r="386" spans="3:47" ht="15">
      <c r="C386" s="6" t="s">
        <v>2114</v>
      </c>
      <c r="D386" s="6" t="s">
        <v>2200</v>
      </c>
      <c r="E386" s="6" t="s">
        <v>2201</v>
      </c>
      <c r="F386" s="6" t="str">
        <f t="shared" si="16"/>
        <v>NTvK Angeles Sanches S</v>
      </c>
      <c r="H386" s="8">
        <v>5534313228</v>
      </c>
      <c r="M386" s="32">
        <f t="shared" si="1"/>
        <v>0</v>
      </c>
      <c r="P386" s="6">
        <v>215</v>
      </c>
      <c r="Q386" s="6">
        <v>3</v>
      </c>
      <c r="R386" s="6">
        <v>5</v>
      </c>
      <c r="S386" s="6" t="s">
        <v>2202</v>
      </c>
      <c r="T386" s="6">
        <v>1</v>
      </c>
      <c r="U386" s="6">
        <v>2</v>
      </c>
      <c r="V386" s="6">
        <v>3</v>
      </c>
      <c r="W386" s="6" t="s">
        <v>597</v>
      </c>
      <c r="X386" s="6">
        <v>1</v>
      </c>
      <c r="Y386" s="6">
        <v>2</v>
      </c>
      <c r="Z386" s="6">
        <v>2</v>
      </c>
      <c r="AA386" s="6" t="s">
        <v>72</v>
      </c>
      <c r="AB386" s="6" t="s">
        <v>136</v>
      </c>
      <c r="AC386" s="6">
        <v>0</v>
      </c>
      <c r="AD386" s="6">
        <v>1</v>
      </c>
      <c r="AE386" s="6">
        <v>10</v>
      </c>
      <c r="AF386" s="6">
        <v>1</v>
      </c>
      <c r="AG386" s="6">
        <v>9</v>
      </c>
      <c r="AH386" s="6">
        <v>1</v>
      </c>
      <c r="AI386" s="6">
        <v>4</v>
      </c>
      <c r="AJ386" s="6">
        <v>1</v>
      </c>
      <c r="AK386" s="6">
        <v>1</v>
      </c>
      <c r="AL386" s="6">
        <v>1</v>
      </c>
      <c r="AM386" s="6">
        <v>7</v>
      </c>
      <c r="AN386" s="6">
        <v>2</v>
      </c>
      <c r="AO386" s="6">
        <v>1</v>
      </c>
      <c r="AP386" s="6">
        <v>1</v>
      </c>
      <c r="AS386" s="6" t="s">
        <v>2203</v>
      </c>
      <c r="AT386" s="6">
        <v>5534313226</v>
      </c>
    </row>
    <row r="387" spans="3:47" ht="15">
      <c r="C387" s="6" t="s">
        <v>2114</v>
      </c>
      <c r="D387" s="6" t="s">
        <v>2204</v>
      </c>
      <c r="E387" s="6" t="s">
        <v>2205</v>
      </c>
      <c r="F387" s="6" t="str">
        <f t="shared" si="16"/>
        <v>NTvK Mayra Erika RAmirez</v>
      </c>
      <c r="H387" s="8">
        <v>5521422052</v>
      </c>
      <c r="I387" s="6">
        <v>71543776</v>
      </c>
      <c r="M387" s="32">
        <f t="shared" si="1"/>
        <v>0</v>
      </c>
      <c r="Q387" s="142">
        <v>9</v>
      </c>
      <c r="R387" s="142">
        <v>9</v>
      </c>
      <c r="S387" s="6" t="s">
        <v>2206</v>
      </c>
      <c r="T387" s="6">
        <v>2</v>
      </c>
      <c r="V387" s="6">
        <v>1</v>
      </c>
      <c r="W387" s="6" t="s">
        <v>92</v>
      </c>
      <c r="X387" s="6">
        <v>1</v>
      </c>
      <c r="Z387" s="6">
        <v>1</v>
      </c>
      <c r="AA387" s="6" t="s">
        <v>2207</v>
      </c>
      <c r="AB387" s="6" t="s">
        <v>588</v>
      </c>
      <c r="AC387" s="6">
        <v>0</v>
      </c>
      <c r="AD387" s="6">
        <v>1</v>
      </c>
      <c r="AJ387" s="6">
        <v>2</v>
      </c>
      <c r="AK387" s="6">
        <v>3</v>
      </c>
      <c r="AL387" s="6">
        <v>2</v>
      </c>
      <c r="AM387" s="6">
        <v>4</v>
      </c>
      <c r="AN387" s="6">
        <v>1</v>
      </c>
      <c r="AO387" s="6">
        <v>1</v>
      </c>
      <c r="AP387" s="6">
        <v>2</v>
      </c>
      <c r="AS387" s="6" t="s">
        <v>2208</v>
      </c>
      <c r="AT387" s="6">
        <v>5521422052</v>
      </c>
      <c r="AU387" s="6">
        <v>71543776</v>
      </c>
    </row>
    <row r="388" spans="3:47" ht="15">
      <c r="C388" s="6" t="s">
        <v>2114</v>
      </c>
      <c r="D388" s="6" t="s">
        <v>2209</v>
      </c>
      <c r="E388" s="6" t="s">
        <v>2095</v>
      </c>
      <c r="F388" s="6" t="str">
        <f t="shared" si="16"/>
        <v>NTvK Guadalupe</v>
      </c>
      <c r="H388" s="8">
        <v>5547820987</v>
      </c>
      <c r="M388" s="32">
        <f t="shared" si="1"/>
        <v>0</v>
      </c>
      <c r="P388" s="6">
        <v>215</v>
      </c>
      <c r="Q388" s="6">
        <v>4</v>
      </c>
      <c r="R388" s="142">
        <v>1</v>
      </c>
      <c r="S388" s="6" t="s">
        <v>2210</v>
      </c>
      <c r="W388" s="6" t="s">
        <v>1558</v>
      </c>
      <c r="X388" s="6">
        <v>1</v>
      </c>
      <c r="Y388" s="6">
        <v>2</v>
      </c>
      <c r="Z388" s="6">
        <v>2</v>
      </c>
      <c r="AA388" s="6" t="s">
        <v>76</v>
      </c>
      <c r="AB388" s="6" t="s">
        <v>136</v>
      </c>
      <c r="AC388" s="6">
        <v>0</v>
      </c>
      <c r="AD388" s="6" t="s">
        <v>95</v>
      </c>
      <c r="AF388" s="6">
        <v>1</v>
      </c>
      <c r="AG388" s="6">
        <v>9</v>
      </c>
      <c r="AH388" s="6">
        <v>1</v>
      </c>
      <c r="AI388" s="6">
        <v>4</v>
      </c>
      <c r="AJ388" s="6">
        <v>0</v>
      </c>
      <c r="AK388" s="6">
        <v>1</v>
      </c>
      <c r="AL388" s="6">
        <v>1</v>
      </c>
      <c r="AM388" s="6">
        <v>1</v>
      </c>
      <c r="AN388" s="6">
        <v>1</v>
      </c>
      <c r="AO388" s="6">
        <v>2</v>
      </c>
      <c r="AP388" s="6">
        <v>1</v>
      </c>
      <c r="AR388" s="6" t="s">
        <v>2211</v>
      </c>
      <c r="AS388" s="6" t="s">
        <v>2095</v>
      </c>
      <c r="AT388" s="6">
        <v>5547820987</v>
      </c>
    </row>
    <row r="389" spans="3:47" ht="15" hidden="1">
      <c r="C389" s="6" t="s">
        <v>2114</v>
      </c>
      <c r="D389" s="6" t="s">
        <v>2212</v>
      </c>
      <c r="E389" s="6" t="s">
        <v>2119</v>
      </c>
      <c r="F389" s="6" t="str">
        <f t="shared" si="16"/>
        <v>NTvK Natividad</v>
      </c>
      <c r="H389" s="13"/>
      <c r="M389" s="32">
        <f t="shared" si="1"/>
        <v>0</v>
      </c>
    </row>
    <row r="390" spans="3:47" ht="15">
      <c r="H390" s="13"/>
    </row>
    <row r="391" spans="3:47" ht="15">
      <c r="H391" s="13"/>
    </row>
    <row r="392" spans="3:47" ht="15">
      <c r="H392" s="13"/>
    </row>
    <row r="393" spans="3:47" ht="15">
      <c r="H393" s="13"/>
      <c r="M393" s="6">
        <v>0</v>
      </c>
      <c r="N393" s="32">
        <f>COUNTIF(N1:N390, 0)</f>
        <v>31</v>
      </c>
      <c r="O393" s="32" t="e">
        <f t="shared" ref="O393:O395" si="17">N393/#REF!</f>
        <v>#REF!</v>
      </c>
    </row>
    <row r="394" spans="3:47" ht="15">
      <c r="H394" s="13"/>
      <c r="M394" s="6">
        <v>1</v>
      </c>
      <c r="N394" s="32">
        <f>COUNTIF(N2:N391, 1)</f>
        <v>56</v>
      </c>
      <c r="O394" s="32" t="e">
        <f t="shared" si="17"/>
        <v>#REF!</v>
      </c>
    </row>
    <row r="395" spans="3:47" ht="15">
      <c r="H395" s="13"/>
      <c r="M395" s="6">
        <v>2</v>
      </c>
      <c r="N395" s="32">
        <f>COUNTIF(N1:N391, 2)</f>
        <v>19</v>
      </c>
      <c r="O395" s="32" t="e">
        <f t="shared" si="17"/>
        <v>#REF!</v>
      </c>
    </row>
    <row r="396" spans="3:47" ht="15">
      <c r="H396" s="13"/>
    </row>
    <row r="397" spans="3:47" ht="15">
      <c r="H397" s="13"/>
    </row>
    <row r="398" spans="3:47" ht="15">
      <c r="H398" s="13"/>
    </row>
    <row r="399" spans="3:47" ht="15">
      <c r="H399" s="13"/>
    </row>
    <row r="400" spans="3:47" ht="15">
      <c r="H400" s="13"/>
    </row>
    <row r="401" spans="8:8" ht="15">
      <c r="H401" s="13"/>
    </row>
    <row r="402" spans="8:8" ht="15">
      <c r="H402" s="13"/>
    </row>
    <row r="403" spans="8:8" ht="15">
      <c r="H403" s="13"/>
    </row>
    <row r="404" spans="8:8" ht="15">
      <c r="H404" s="13"/>
    </row>
    <row r="405" spans="8:8" ht="15">
      <c r="H405" s="13"/>
    </row>
    <row r="406" spans="8:8" ht="15">
      <c r="H406" s="13"/>
    </row>
    <row r="407" spans="8:8" ht="15">
      <c r="H407" s="13"/>
    </row>
    <row r="408" spans="8:8" ht="15">
      <c r="H408" s="13"/>
    </row>
    <row r="409" spans="8:8" ht="15">
      <c r="H409" s="13"/>
    </row>
    <row r="410" spans="8:8" ht="15">
      <c r="H410" s="13"/>
    </row>
    <row r="411" spans="8:8" ht="15">
      <c r="H411" s="13"/>
    </row>
    <row r="412" spans="8:8" ht="15">
      <c r="H412" s="13"/>
    </row>
    <row r="413" spans="8:8" ht="15">
      <c r="H413" s="13"/>
    </row>
    <row r="414" spans="8:8" ht="15">
      <c r="H414" s="13"/>
    </row>
    <row r="415" spans="8:8" ht="15">
      <c r="H415" s="13"/>
    </row>
    <row r="416" spans="8:8" ht="15">
      <c r="H416" s="13"/>
    </row>
    <row r="417" spans="8:8" ht="15">
      <c r="H417" s="13"/>
    </row>
    <row r="418" spans="8:8" ht="15">
      <c r="H418" s="13"/>
    </row>
    <row r="419" spans="8:8" ht="15">
      <c r="H419" s="13"/>
    </row>
    <row r="420" spans="8:8" ht="15">
      <c r="H420" s="13"/>
    </row>
    <row r="421" spans="8:8" ht="15">
      <c r="H421" s="13"/>
    </row>
    <row r="422" spans="8:8" ht="15">
      <c r="H422" s="13"/>
    </row>
    <row r="423" spans="8:8" ht="15">
      <c r="H423" s="13"/>
    </row>
    <row r="424" spans="8:8" ht="15">
      <c r="H424" s="13"/>
    </row>
    <row r="425" spans="8:8" ht="15">
      <c r="H425" s="13"/>
    </row>
    <row r="426" spans="8:8" ht="15">
      <c r="H426" s="13"/>
    </row>
    <row r="427" spans="8:8" ht="15">
      <c r="H427" s="13"/>
    </row>
    <row r="428" spans="8:8" ht="15">
      <c r="H428" s="13"/>
    </row>
    <row r="429" spans="8:8" ht="15">
      <c r="H429" s="13"/>
    </row>
    <row r="430" spans="8:8" ht="15">
      <c r="H430" s="13"/>
    </row>
    <row r="431" spans="8:8" ht="15">
      <c r="H431" s="13"/>
    </row>
    <row r="432" spans="8:8" ht="15">
      <c r="H432" s="13"/>
    </row>
    <row r="433" spans="8:8" ht="15">
      <c r="H433" s="13"/>
    </row>
    <row r="434" spans="8:8" ht="15">
      <c r="H434" s="13"/>
    </row>
    <row r="435" spans="8:8" ht="15">
      <c r="H435" s="13"/>
    </row>
    <row r="436" spans="8:8" ht="15">
      <c r="H436" s="13"/>
    </row>
    <row r="437" spans="8:8" ht="15">
      <c r="H437" s="13"/>
    </row>
    <row r="438" spans="8:8" ht="15">
      <c r="H438" s="13"/>
    </row>
    <row r="439" spans="8:8" ht="15">
      <c r="H439" s="13"/>
    </row>
    <row r="440" spans="8:8" ht="15">
      <c r="H440" s="13"/>
    </row>
    <row r="441" spans="8:8" ht="15">
      <c r="H441" s="13"/>
    </row>
    <row r="442" spans="8:8" ht="15">
      <c r="H442" s="13"/>
    </row>
    <row r="443" spans="8:8" ht="15">
      <c r="H443" s="13"/>
    </row>
    <row r="444" spans="8:8" ht="15">
      <c r="H444" s="13"/>
    </row>
    <row r="445" spans="8:8" ht="15">
      <c r="H445" s="13"/>
    </row>
    <row r="446" spans="8:8" ht="15">
      <c r="H446" s="13"/>
    </row>
    <row r="447" spans="8:8" ht="15">
      <c r="H447" s="13"/>
    </row>
    <row r="448" spans="8:8" ht="15">
      <c r="H448" s="13"/>
    </row>
    <row r="449" spans="8:8" ht="15">
      <c r="H449" s="13"/>
    </row>
    <row r="450" spans="8:8" ht="15">
      <c r="H450" s="13"/>
    </row>
    <row r="451" spans="8:8" ht="15">
      <c r="H451" s="13"/>
    </row>
    <row r="452" spans="8:8" ht="15">
      <c r="H452" s="13"/>
    </row>
    <row r="453" spans="8:8" ht="15">
      <c r="H453" s="13"/>
    </row>
    <row r="454" spans="8:8" ht="15">
      <c r="H454" s="13"/>
    </row>
    <row r="455" spans="8:8" ht="15">
      <c r="H455" s="13"/>
    </row>
    <row r="456" spans="8:8" ht="15">
      <c r="H456" s="13"/>
    </row>
    <row r="457" spans="8:8" ht="15">
      <c r="H457" s="13"/>
    </row>
    <row r="458" spans="8:8" ht="15">
      <c r="H458" s="13"/>
    </row>
    <row r="459" spans="8:8" ht="15">
      <c r="H459" s="13"/>
    </row>
    <row r="460" spans="8:8" ht="15">
      <c r="H460" s="13"/>
    </row>
    <row r="461" spans="8:8" ht="15">
      <c r="H461" s="13"/>
    </row>
    <row r="462" spans="8:8" ht="15">
      <c r="H462" s="13"/>
    </row>
    <row r="463" spans="8:8" ht="15">
      <c r="H463" s="13"/>
    </row>
    <row r="464" spans="8:8" ht="15">
      <c r="H464" s="13"/>
    </row>
    <row r="465" spans="8:8" ht="15">
      <c r="H465" s="13"/>
    </row>
    <row r="466" spans="8:8" ht="15">
      <c r="H466" s="13"/>
    </row>
    <row r="467" spans="8:8" ht="15">
      <c r="H467" s="13"/>
    </row>
    <row r="468" spans="8:8" ht="15">
      <c r="H468" s="13"/>
    </row>
    <row r="469" spans="8:8" ht="15">
      <c r="H469" s="13"/>
    </row>
    <row r="470" spans="8:8" ht="15">
      <c r="H470" s="13"/>
    </row>
    <row r="471" spans="8:8" ht="15">
      <c r="H471" s="13"/>
    </row>
    <row r="472" spans="8:8" ht="15">
      <c r="H472" s="13"/>
    </row>
    <row r="473" spans="8:8" ht="15">
      <c r="H473" s="13"/>
    </row>
    <row r="474" spans="8:8" ht="15">
      <c r="H474" s="13"/>
    </row>
    <row r="475" spans="8:8" ht="15">
      <c r="H475" s="13"/>
    </row>
    <row r="476" spans="8:8" ht="15">
      <c r="H476" s="13"/>
    </row>
    <row r="477" spans="8:8" ht="15">
      <c r="H477" s="13"/>
    </row>
    <row r="478" spans="8:8" ht="15">
      <c r="H478" s="13"/>
    </row>
    <row r="479" spans="8:8" ht="15">
      <c r="H479" s="13"/>
    </row>
    <row r="480" spans="8:8" ht="15">
      <c r="H480" s="13"/>
    </row>
    <row r="481" spans="8:8" ht="15">
      <c r="H481" s="13"/>
    </row>
    <row r="482" spans="8:8" ht="15">
      <c r="H482" s="13"/>
    </row>
    <row r="483" spans="8:8" ht="15">
      <c r="H483" s="13"/>
    </row>
    <row r="484" spans="8:8" ht="15">
      <c r="H484" s="13"/>
    </row>
    <row r="485" spans="8:8" ht="15">
      <c r="H485" s="13"/>
    </row>
    <row r="486" spans="8:8" ht="15">
      <c r="H486" s="13"/>
    </row>
    <row r="487" spans="8:8" ht="15">
      <c r="H487" s="13"/>
    </row>
    <row r="488" spans="8:8" ht="15">
      <c r="H488" s="13"/>
    </row>
    <row r="489" spans="8:8" ht="15">
      <c r="H489" s="13"/>
    </row>
    <row r="490" spans="8:8" ht="15">
      <c r="H490" s="13"/>
    </row>
    <row r="491" spans="8:8" ht="15">
      <c r="H491" s="13"/>
    </row>
    <row r="492" spans="8:8" ht="15">
      <c r="H492" s="13"/>
    </row>
    <row r="493" spans="8:8" ht="15">
      <c r="H493" s="13"/>
    </row>
    <row r="494" spans="8:8" ht="15">
      <c r="H494" s="13"/>
    </row>
    <row r="495" spans="8:8" ht="15">
      <c r="H495" s="13"/>
    </row>
    <row r="496" spans="8:8" ht="15">
      <c r="H496" s="13"/>
    </row>
    <row r="497" spans="8:8" ht="15">
      <c r="H497" s="13"/>
    </row>
    <row r="498" spans="8:8" ht="15">
      <c r="H498" s="13"/>
    </row>
    <row r="499" spans="8:8" ht="15">
      <c r="H499" s="13"/>
    </row>
    <row r="500" spans="8:8" ht="15">
      <c r="H500" s="13"/>
    </row>
    <row r="501" spans="8:8" ht="15">
      <c r="H501" s="13"/>
    </row>
    <row r="502" spans="8:8" ht="15">
      <c r="H502" s="13"/>
    </row>
    <row r="503" spans="8:8" ht="15">
      <c r="H503" s="13"/>
    </row>
    <row r="504" spans="8:8" ht="15">
      <c r="H504" s="13"/>
    </row>
    <row r="505" spans="8:8" ht="15">
      <c r="H505" s="13"/>
    </row>
    <row r="506" spans="8:8" ht="15">
      <c r="H506" s="13"/>
    </row>
    <row r="507" spans="8:8" ht="15">
      <c r="H507" s="13"/>
    </row>
    <row r="508" spans="8:8" ht="15">
      <c r="H508" s="13"/>
    </row>
    <row r="509" spans="8:8" ht="15">
      <c r="H509" s="13"/>
    </row>
    <row r="510" spans="8:8" ht="15">
      <c r="H510" s="13"/>
    </row>
    <row r="511" spans="8:8" ht="15">
      <c r="H511" s="13"/>
    </row>
    <row r="512" spans="8:8" ht="15">
      <c r="H512" s="13"/>
    </row>
    <row r="513" spans="8:8" ht="15">
      <c r="H513" s="13"/>
    </row>
    <row r="514" spans="8:8" ht="15">
      <c r="H514" s="13"/>
    </row>
    <row r="515" spans="8:8" ht="15">
      <c r="H515" s="13"/>
    </row>
    <row r="516" spans="8:8" ht="15">
      <c r="H516" s="13"/>
    </row>
    <row r="517" spans="8:8" ht="15">
      <c r="H517" s="13"/>
    </row>
    <row r="518" spans="8:8" ht="15">
      <c r="H518" s="13"/>
    </row>
    <row r="519" spans="8:8" ht="15">
      <c r="H519" s="13"/>
    </row>
    <row r="520" spans="8:8" ht="15">
      <c r="H520" s="13"/>
    </row>
    <row r="521" spans="8:8" ht="15">
      <c r="H521" s="13"/>
    </row>
    <row r="522" spans="8:8" ht="15">
      <c r="H522" s="13"/>
    </row>
    <row r="523" spans="8:8" ht="15">
      <c r="H523" s="13"/>
    </row>
    <row r="524" spans="8:8" ht="15">
      <c r="H524" s="13"/>
    </row>
    <row r="525" spans="8:8" ht="15">
      <c r="H525" s="13"/>
    </row>
    <row r="526" spans="8:8" ht="15">
      <c r="H526" s="13"/>
    </row>
    <row r="527" spans="8:8" ht="15">
      <c r="H527" s="13"/>
    </row>
    <row r="528" spans="8:8" ht="15">
      <c r="H528" s="13"/>
    </row>
    <row r="529" spans="8:8" ht="15">
      <c r="H529" s="13"/>
    </row>
    <row r="530" spans="8:8" ht="15">
      <c r="H530" s="13"/>
    </row>
    <row r="531" spans="8:8" ht="15">
      <c r="H531" s="13"/>
    </row>
    <row r="532" spans="8:8" ht="15">
      <c r="H532" s="13"/>
    </row>
    <row r="533" spans="8:8" ht="15">
      <c r="H533" s="13"/>
    </row>
    <row r="534" spans="8:8" ht="15">
      <c r="H534" s="13"/>
    </row>
    <row r="535" spans="8:8" ht="15">
      <c r="H535" s="13"/>
    </row>
    <row r="536" spans="8:8" ht="15">
      <c r="H536" s="13"/>
    </row>
    <row r="537" spans="8:8" ht="15">
      <c r="H537" s="13"/>
    </row>
    <row r="538" spans="8:8" ht="15">
      <c r="H538" s="13"/>
    </row>
    <row r="539" spans="8:8" ht="15">
      <c r="H539" s="13"/>
    </row>
    <row r="540" spans="8:8" ht="15">
      <c r="H540" s="13"/>
    </row>
    <row r="541" spans="8:8" ht="15">
      <c r="H541" s="13"/>
    </row>
    <row r="542" spans="8:8" ht="15">
      <c r="H542" s="13"/>
    </row>
    <row r="543" spans="8:8" ht="15">
      <c r="H543" s="13"/>
    </row>
    <row r="544" spans="8:8" ht="15">
      <c r="H544" s="13"/>
    </row>
    <row r="545" spans="8:8" ht="15">
      <c r="H545" s="13"/>
    </row>
    <row r="546" spans="8:8" ht="15">
      <c r="H546" s="13"/>
    </row>
    <row r="547" spans="8:8" ht="15">
      <c r="H547" s="13"/>
    </row>
    <row r="548" spans="8:8" ht="15">
      <c r="H548" s="13"/>
    </row>
    <row r="549" spans="8:8" ht="15">
      <c r="H549" s="13"/>
    </row>
    <row r="550" spans="8:8" ht="15">
      <c r="H550" s="13"/>
    </row>
    <row r="551" spans="8:8" ht="15">
      <c r="H551" s="13"/>
    </row>
    <row r="552" spans="8:8" ht="15">
      <c r="H552" s="13"/>
    </row>
    <row r="553" spans="8:8" ht="15">
      <c r="H553" s="13"/>
    </row>
    <row r="554" spans="8:8" ht="15">
      <c r="H554" s="13"/>
    </row>
    <row r="555" spans="8:8" ht="15">
      <c r="H555" s="13"/>
    </row>
    <row r="556" spans="8:8" ht="15">
      <c r="H556" s="13"/>
    </row>
    <row r="557" spans="8:8" ht="15">
      <c r="H557" s="13"/>
    </row>
    <row r="558" spans="8:8" ht="15">
      <c r="H558" s="13"/>
    </row>
    <row r="559" spans="8:8" ht="15">
      <c r="H559" s="13"/>
    </row>
    <row r="560" spans="8:8" ht="15">
      <c r="H560" s="13"/>
    </row>
    <row r="561" spans="8:8" ht="15">
      <c r="H561" s="13"/>
    </row>
    <row r="562" spans="8:8" ht="15">
      <c r="H562" s="13"/>
    </row>
    <row r="563" spans="8:8" ht="15">
      <c r="H563" s="13"/>
    </row>
    <row r="564" spans="8:8" ht="15">
      <c r="H564" s="13"/>
    </row>
    <row r="565" spans="8:8" ht="15">
      <c r="H565" s="13"/>
    </row>
    <row r="566" spans="8:8" ht="15">
      <c r="H566" s="13"/>
    </row>
    <row r="567" spans="8:8" ht="15">
      <c r="H567" s="13"/>
    </row>
    <row r="568" spans="8:8" ht="15">
      <c r="H568" s="13"/>
    </row>
    <row r="569" spans="8:8" ht="15">
      <c r="H569" s="13"/>
    </row>
    <row r="570" spans="8:8" ht="15">
      <c r="H570" s="13"/>
    </row>
    <row r="571" spans="8:8" ht="15">
      <c r="H571" s="13"/>
    </row>
    <row r="572" spans="8:8" ht="15">
      <c r="H572" s="13"/>
    </row>
    <row r="573" spans="8:8" ht="15">
      <c r="H573" s="13"/>
    </row>
    <row r="574" spans="8:8" ht="15">
      <c r="H574" s="13"/>
    </row>
    <row r="575" spans="8:8" ht="15">
      <c r="H575" s="13"/>
    </row>
    <row r="576" spans="8:8" ht="15">
      <c r="H576" s="13"/>
    </row>
    <row r="577" spans="8:8" ht="15">
      <c r="H577" s="13"/>
    </row>
    <row r="578" spans="8:8" ht="15">
      <c r="H578" s="13"/>
    </row>
    <row r="579" spans="8:8" ht="15">
      <c r="H579" s="13"/>
    </row>
    <row r="580" spans="8:8" ht="15">
      <c r="H580" s="13"/>
    </row>
    <row r="581" spans="8:8" ht="15">
      <c r="H581" s="13"/>
    </row>
    <row r="582" spans="8:8" ht="15">
      <c r="H582" s="13"/>
    </row>
    <row r="583" spans="8:8" ht="15">
      <c r="H583" s="13"/>
    </row>
    <row r="584" spans="8:8" ht="15">
      <c r="H584" s="13"/>
    </row>
    <row r="585" spans="8:8" ht="15">
      <c r="H585" s="13"/>
    </row>
    <row r="586" spans="8:8" ht="15">
      <c r="H586" s="13"/>
    </row>
    <row r="587" spans="8:8" ht="15">
      <c r="H587" s="13"/>
    </row>
    <row r="588" spans="8:8" ht="15">
      <c r="H588" s="13"/>
    </row>
    <row r="589" spans="8:8" ht="15">
      <c r="H589" s="13"/>
    </row>
    <row r="590" spans="8:8" ht="15">
      <c r="H590" s="13"/>
    </row>
    <row r="591" spans="8:8" ht="15">
      <c r="H591" s="13"/>
    </row>
    <row r="592" spans="8:8" ht="15">
      <c r="H592" s="13"/>
    </row>
    <row r="593" spans="8:8" ht="15">
      <c r="H593" s="13"/>
    </row>
    <row r="594" spans="8:8" ht="15">
      <c r="H594" s="13"/>
    </row>
    <row r="595" spans="8:8" ht="15">
      <c r="H595" s="13"/>
    </row>
    <row r="596" spans="8:8" ht="15">
      <c r="H596" s="13"/>
    </row>
    <row r="597" spans="8:8" ht="15">
      <c r="H597" s="13"/>
    </row>
    <row r="598" spans="8:8" ht="15">
      <c r="H598" s="13"/>
    </row>
    <row r="599" spans="8:8" ht="15">
      <c r="H599" s="13"/>
    </row>
    <row r="600" spans="8:8" ht="15">
      <c r="H600" s="13"/>
    </row>
    <row r="601" spans="8:8" ht="15">
      <c r="H601" s="13"/>
    </row>
    <row r="602" spans="8:8" ht="15">
      <c r="H602" s="13"/>
    </row>
    <row r="603" spans="8:8" ht="15">
      <c r="H603" s="13"/>
    </row>
    <row r="604" spans="8:8" ht="15">
      <c r="H604" s="13"/>
    </row>
    <row r="605" spans="8:8" ht="15">
      <c r="H605" s="13"/>
    </row>
    <row r="606" spans="8:8" ht="15">
      <c r="H606" s="13"/>
    </row>
    <row r="607" spans="8:8" ht="15">
      <c r="H607" s="13"/>
    </row>
    <row r="608" spans="8:8" ht="15">
      <c r="H608" s="13"/>
    </row>
    <row r="609" spans="8:8" ht="15">
      <c r="H609" s="13"/>
    </row>
    <row r="610" spans="8:8" ht="15">
      <c r="H610" s="13"/>
    </row>
    <row r="611" spans="8:8" ht="15">
      <c r="H611" s="13"/>
    </row>
    <row r="612" spans="8:8" ht="15">
      <c r="H612" s="13"/>
    </row>
    <row r="613" spans="8:8" ht="15">
      <c r="H613" s="13"/>
    </row>
    <row r="614" spans="8:8" ht="15">
      <c r="H614" s="13"/>
    </row>
    <row r="615" spans="8:8" ht="15">
      <c r="H615" s="13"/>
    </row>
    <row r="616" spans="8:8" ht="15">
      <c r="H616" s="13"/>
    </row>
    <row r="617" spans="8:8" ht="15">
      <c r="H617" s="13"/>
    </row>
    <row r="618" spans="8:8" ht="15">
      <c r="H618" s="13"/>
    </row>
    <row r="619" spans="8:8" ht="15">
      <c r="H619" s="13"/>
    </row>
    <row r="620" spans="8:8" ht="15">
      <c r="H620" s="13"/>
    </row>
    <row r="621" spans="8:8" ht="15">
      <c r="H621" s="13"/>
    </row>
    <row r="622" spans="8:8" ht="15">
      <c r="H622" s="13"/>
    </row>
    <row r="623" spans="8:8" ht="15">
      <c r="H623" s="13"/>
    </row>
    <row r="624" spans="8:8" ht="15">
      <c r="H624" s="13"/>
    </row>
    <row r="625" spans="8:8" ht="15">
      <c r="H625" s="13"/>
    </row>
    <row r="626" spans="8:8" ht="15">
      <c r="H626" s="13"/>
    </row>
    <row r="627" spans="8:8" ht="15">
      <c r="H627" s="13"/>
    </row>
    <row r="628" spans="8:8" ht="15">
      <c r="H628" s="13"/>
    </row>
    <row r="629" spans="8:8" ht="15">
      <c r="H629" s="13"/>
    </row>
    <row r="630" spans="8:8" ht="15">
      <c r="H630" s="13"/>
    </row>
    <row r="631" spans="8:8" ht="15">
      <c r="H631" s="13"/>
    </row>
    <row r="632" spans="8:8" ht="15">
      <c r="H632" s="13"/>
    </row>
    <row r="633" spans="8:8" ht="15">
      <c r="H633" s="13"/>
    </row>
    <row r="634" spans="8:8" ht="15">
      <c r="H634" s="13"/>
    </row>
    <row r="635" spans="8:8" ht="15">
      <c r="H635" s="13"/>
    </row>
    <row r="636" spans="8:8" ht="15">
      <c r="H636" s="13"/>
    </row>
    <row r="637" spans="8:8" ht="15">
      <c r="H637" s="13"/>
    </row>
    <row r="638" spans="8:8" ht="15">
      <c r="H638" s="13"/>
    </row>
    <row r="639" spans="8:8" ht="15">
      <c r="H639" s="13"/>
    </row>
    <row r="640" spans="8:8" ht="15">
      <c r="H640" s="13"/>
    </row>
    <row r="641" spans="8:8" ht="15">
      <c r="H641" s="13"/>
    </row>
    <row r="642" spans="8:8" ht="15">
      <c r="H642" s="13"/>
    </row>
    <row r="643" spans="8:8" ht="15">
      <c r="H643" s="13"/>
    </row>
    <row r="644" spans="8:8" ht="15">
      <c r="H644" s="13"/>
    </row>
    <row r="645" spans="8:8" ht="15">
      <c r="H645" s="13"/>
    </row>
    <row r="646" spans="8:8" ht="15">
      <c r="H646" s="13"/>
    </row>
    <row r="647" spans="8:8" ht="15">
      <c r="H647" s="13"/>
    </row>
    <row r="648" spans="8:8" ht="15">
      <c r="H648" s="13"/>
    </row>
    <row r="649" spans="8:8" ht="15">
      <c r="H649" s="13"/>
    </row>
    <row r="650" spans="8:8" ht="15">
      <c r="H650" s="13"/>
    </row>
    <row r="651" spans="8:8" ht="15">
      <c r="H651" s="13"/>
    </row>
    <row r="652" spans="8:8" ht="15">
      <c r="H652" s="13"/>
    </row>
    <row r="653" spans="8:8" ht="15">
      <c r="H653" s="13"/>
    </row>
    <row r="654" spans="8:8" ht="15">
      <c r="H654" s="13"/>
    </row>
    <row r="655" spans="8:8" ht="15">
      <c r="H655" s="13"/>
    </row>
    <row r="656" spans="8:8" ht="15">
      <c r="H656" s="13"/>
    </row>
    <row r="657" spans="8:8" ht="15">
      <c r="H657" s="13"/>
    </row>
    <row r="658" spans="8:8" ht="15">
      <c r="H658" s="13"/>
    </row>
    <row r="659" spans="8:8" ht="15">
      <c r="H659" s="13"/>
    </row>
    <row r="660" spans="8:8" ht="15">
      <c r="H660" s="13"/>
    </row>
    <row r="661" spans="8:8" ht="15">
      <c r="H661" s="13"/>
    </row>
    <row r="662" spans="8:8" ht="15">
      <c r="H662" s="13"/>
    </row>
    <row r="663" spans="8:8" ht="15">
      <c r="H663" s="13"/>
    </row>
    <row r="664" spans="8:8" ht="15">
      <c r="H664" s="13"/>
    </row>
    <row r="665" spans="8:8" ht="15">
      <c r="H665" s="13"/>
    </row>
    <row r="666" spans="8:8" ht="15">
      <c r="H666" s="13"/>
    </row>
    <row r="667" spans="8:8" ht="15">
      <c r="H667" s="13"/>
    </row>
    <row r="668" spans="8:8" ht="15">
      <c r="H668" s="13"/>
    </row>
    <row r="669" spans="8:8" ht="15">
      <c r="H669" s="13"/>
    </row>
    <row r="670" spans="8:8" ht="15">
      <c r="H670" s="13"/>
    </row>
    <row r="671" spans="8:8" ht="15">
      <c r="H671" s="13"/>
    </row>
    <row r="672" spans="8:8" ht="15">
      <c r="H672" s="13"/>
    </row>
    <row r="673" spans="8:8" ht="15">
      <c r="H673" s="13"/>
    </row>
    <row r="674" spans="8:8" ht="15">
      <c r="H674" s="13"/>
    </row>
    <row r="675" spans="8:8" ht="15">
      <c r="H675" s="13"/>
    </row>
    <row r="676" spans="8:8" ht="15">
      <c r="H676" s="13"/>
    </row>
    <row r="677" spans="8:8" ht="15">
      <c r="H677" s="13"/>
    </row>
    <row r="678" spans="8:8" ht="15">
      <c r="H678" s="13"/>
    </row>
    <row r="679" spans="8:8" ht="15">
      <c r="H679" s="13"/>
    </row>
    <row r="680" spans="8:8" ht="15">
      <c r="H680" s="13"/>
    </row>
    <row r="681" spans="8:8" ht="15">
      <c r="H681" s="13"/>
    </row>
    <row r="682" spans="8:8" ht="15">
      <c r="H682" s="13"/>
    </row>
    <row r="683" spans="8:8" ht="15">
      <c r="H683" s="13"/>
    </row>
    <row r="684" spans="8:8" ht="15">
      <c r="H684" s="13"/>
    </row>
    <row r="685" spans="8:8" ht="15">
      <c r="H685" s="13"/>
    </row>
    <row r="686" spans="8:8" ht="15">
      <c r="H686" s="13"/>
    </row>
    <row r="687" spans="8:8" ht="15">
      <c r="H687" s="13"/>
    </row>
    <row r="688" spans="8:8" ht="15">
      <c r="H688" s="13"/>
    </row>
    <row r="689" spans="8:8" ht="15">
      <c r="H689" s="13"/>
    </row>
    <row r="690" spans="8:8" ht="15">
      <c r="H690" s="13"/>
    </row>
    <row r="691" spans="8:8" ht="15">
      <c r="H691" s="13"/>
    </row>
    <row r="692" spans="8:8" ht="15">
      <c r="H692" s="13"/>
    </row>
    <row r="693" spans="8:8" ht="15">
      <c r="H693" s="13"/>
    </row>
    <row r="694" spans="8:8" ht="15">
      <c r="H694" s="13"/>
    </row>
    <row r="695" spans="8:8" ht="15">
      <c r="H695" s="13"/>
    </row>
    <row r="696" spans="8:8" ht="15">
      <c r="H696" s="13"/>
    </row>
    <row r="697" spans="8:8" ht="15">
      <c r="H697" s="13"/>
    </row>
    <row r="698" spans="8:8" ht="15">
      <c r="H698" s="13"/>
    </row>
    <row r="699" spans="8:8" ht="15">
      <c r="H699" s="13"/>
    </row>
    <row r="700" spans="8:8" ht="15">
      <c r="H700" s="13"/>
    </row>
    <row r="701" spans="8:8" ht="15">
      <c r="H701" s="13"/>
    </row>
    <row r="702" spans="8:8" ht="15">
      <c r="H702" s="13"/>
    </row>
    <row r="703" spans="8:8" ht="15">
      <c r="H703" s="13"/>
    </row>
    <row r="704" spans="8:8" ht="15">
      <c r="H704" s="13"/>
    </row>
    <row r="705" spans="8:8" ht="15">
      <c r="H705" s="13"/>
    </row>
    <row r="706" spans="8:8" ht="15">
      <c r="H706" s="13"/>
    </row>
    <row r="707" spans="8:8" ht="15">
      <c r="H707" s="13"/>
    </row>
    <row r="708" spans="8:8" ht="15">
      <c r="H708" s="13"/>
    </row>
    <row r="709" spans="8:8" ht="15">
      <c r="H709" s="13"/>
    </row>
    <row r="710" spans="8:8" ht="15">
      <c r="H710" s="13"/>
    </row>
    <row r="711" spans="8:8" ht="15">
      <c r="H711" s="13"/>
    </row>
    <row r="712" spans="8:8" ht="15">
      <c r="H712" s="13"/>
    </row>
    <row r="713" spans="8:8" ht="15">
      <c r="H713" s="13"/>
    </row>
    <row r="714" spans="8:8" ht="15">
      <c r="H714" s="13"/>
    </row>
    <row r="715" spans="8:8" ht="15">
      <c r="H715" s="13"/>
    </row>
    <row r="716" spans="8:8" ht="15">
      <c r="H716" s="13"/>
    </row>
    <row r="717" spans="8:8" ht="15">
      <c r="H717" s="13"/>
    </row>
    <row r="718" spans="8:8" ht="15">
      <c r="H718" s="13"/>
    </row>
    <row r="719" spans="8:8" ht="15">
      <c r="H719" s="13"/>
    </row>
    <row r="720" spans="8:8" ht="15">
      <c r="H720" s="13"/>
    </row>
    <row r="721" spans="8:8" ht="15">
      <c r="H721" s="13"/>
    </row>
    <row r="722" spans="8:8" ht="15">
      <c r="H722" s="13"/>
    </row>
    <row r="723" spans="8:8" ht="15">
      <c r="H723" s="13"/>
    </row>
    <row r="724" spans="8:8" ht="15">
      <c r="H724" s="13"/>
    </row>
    <row r="725" spans="8:8" ht="15">
      <c r="H725" s="13"/>
    </row>
    <row r="726" spans="8:8" ht="15">
      <c r="H726" s="13"/>
    </row>
    <row r="727" spans="8:8" ht="15">
      <c r="H727" s="13"/>
    </row>
    <row r="728" spans="8:8" ht="15">
      <c r="H728" s="13"/>
    </row>
    <row r="729" spans="8:8" ht="15">
      <c r="H729" s="13"/>
    </row>
    <row r="730" spans="8:8" ht="15">
      <c r="H730" s="13"/>
    </row>
    <row r="731" spans="8:8" ht="15">
      <c r="H731" s="13"/>
    </row>
    <row r="732" spans="8:8" ht="15">
      <c r="H732" s="13"/>
    </row>
    <row r="733" spans="8:8" ht="15">
      <c r="H733" s="13"/>
    </row>
    <row r="734" spans="8:8" ht="15">
      <c r="H734" s="13"/>
    </row>
    <row r="735" spans="8:8" ht="15">
      <c r="H735" s="13"/>
    </row>
    <row r="736" spans="8:8" ht="15">
      <c r="H736" s="13"/>
    </row>
    <row r="737" spans="8:8" ht="15">
      <c r="H737" s="13"/>
    </row>
    <row r="738" spans="8:8" ht="15">
      <c r="H738" s="13"/>
    </row>
    <row r="739" spans="8:8" ht="15">
      <c r="H739" s="13"/>
    </row>
    <row r="740" spans="8:8" ht="15">
      <c r="H740" s="13"/>
    </row>
    <row r="741" spans="8:8" ht="15">
      <c r="H741" s="13"/>
    </row>
    <row r="742" spans="8:8" ht="15">
      <c r="H742" s="13"/>
    </row>
    <row r="743" spans="8:8" ht="15">
      <c r="H743" s="13"/>
    </row>
    <row r="744" spans="8:8" ht="15">
      <c r="H744" s="13"/>
    </row>
    <row r="745" spans="8:8" ht="15">
      <c r="H745" s="13"/>
    </row>
    <row r="746" spans="8:8" ht="15">
      <c r="H746" s="13"/>
    </row>
    <row r="747" spans="8:8" ht="15">
      <c r="H747" s="13"/>
    </row>
    <row r="748" spans="8:8" ht="15">
      <c r="H748" s="13"/>
    </row>
    <row r="749" spans="8:8" ht="15">
      <c r="H749" s="13"/>
    </row>
    <row r="750" spans="8:8" ht="15">
      <c r="H750" s="13"/>
    </row>
    <row r="751" spans="8:8" ht="15">
      <c r="H751" s="13"/>
    </row>
    <row r="752" spans="8:8" ht="15">
      <c r="H752" s="13"/>
    </row>
    <row r="753" spans="8:8" ht="15">
      <c r="H753" s="13"/>
    </row>
    <row r="754" spans="8:8" ht="15">
      <c r="H754" s="13"/>
    </row>
    <row r="755" spans="8:8" ht="15">
      <c r="H755" s="13"/>
    </row>
    <row r="756" spans="8:8" ht="15">
      <c r="H756" s="13"/>
    </row>
    <row r="757" spans="8:8" ht="15">
      <c r="H757" s="13"/>
    </row>
    <row r="758" spans="8:8" ht="15">
      <c r="H758" s="13"/>
    </row>
    <row r="759" spans="8:8" ht="15">
      <c r="H759" s="13"/>
    </row>
    <row r="760" spans="8:8" ht="15">
      <c r="H760" s="13"/>
    </row>
    <row r="761" spans="8:8" ht="15">
      <c r="H761" s="13"/>
    </row>
    <row r="762" spans="8:8" ht="15">
      <c r="H762" s="13"/>
    </row>
    <row r="763" spans="8:8" ht="15">
      <c r="H763" s="13"/>
    </row>
    <row r="764" spans="8:8" ht="15">
      <c r="H764" s="13"/>
    </row>
    <row r="765" spans="8:8" ht="15">
      <c r="H765" s="13"/>
    </row>
    <row r="766" spans="8:8" ht="15">
      <c r="H766" s="13"/>
    </row>
    <row r="767" spans="8:8" ht="15">
      <c r="H767" s="13"/>
    </row>
    <row r="768" spans="8:8" ht="15">
      <c r="H768" s="13"/>
    </row>
    <row r="769" spans="8:8" ht="15">
      <c r="H769" s="13"/>
    </row>
    <row r="770" spans="8:8" ht="15">
      <c r="H770" s="13"/>
    </row>
    <row r="771" spans="8:8" ht="15">
      <c r="H771" s="13"/>
    </row>
    <row r="772" spans="8:8" ht="15">
      <c r="H772" s="13"/>
    </row>
    <row r="773" spans="8:8" ht="15">
      <c r="H773" s="13"/>
    </row>
    <row r="774" spans="8:8" ht="15">
      <c r="H774" s="13"/>
    </row>
    <row r="775" spans="8:8" ht="15">
      <c r="H775" s="13"/>
    </row>
    <row r="776" spans="8:8" ht="15">
      <c r="H776" s="13"/>
    </row>
    <row r="777" spans="8:8" ht="15">
      <c r="H777" s="13"/>
    </row>
    <row r="778" spans="8:8" ht="15">
      <c r="H778" s="13"/>
    </row>
    <row r="779" spans="8:8" ht="15">
      <c r="H779" s="13"/>
    </row>
    <row r="780" spans="8:8" ht="15">
      <c r="H780" s="13"/>
    </row>
    <row r="781" spans="8:8" ht="15">
      <c r="H781" s="13"/>
    </row>
    <row r="782" spans="8:8" ht="15">
      <c r="H782" s="13"/>
    </row>
    <row r="783" spans="8:8" ht="15">
      <c r="H783" s="13"/>
    </row>
    <row r="784" spans="8:8" ht="15">
      <c r="H784" s="13"/>
    </row>
    <row r="785" spans="8:8" ht="15">
      <c r="H785" s="13"/>
    </row>
    <row r="786" spans="8:8" ht="15">
      <c r="H786" s="13"/>
    </row>
    <row r="787" spans="8:8" ht="15">
      <c r="H787" s="13"/>
    </row>
    <row r="788" spans="8:8" ht="15">
      <c r="H788" s="13"/>
    </row>
    <row r="789" spans="8:8" ht="15">
      <c r="H789" s="13"/>
    </row>
    <row r="790" spans="8:8" ht="15">
      <c r="H790" s="13"/>
    </row>
    <row r="791" spans="8:8" ht="15">
      <c r="H791" s="13"/>
    </row>
    <row r="792" spans="8:8" ht="15">
      <c r="H792" s="13"/>
    </row>
    <row r="793" spans="8:8" ht="15">
      <c r="H793" s="13"/>
    </row>
    <row r="794" spans="8:8" ht="15">
      <c r="H794" s="13"/>
    </row>
    <row r="795" spans="8:8" ht="15">
      <c r="H795" s="13"/>
    </row>
    <row r="796" spans="8:8" ht="15">
      <c r="H796" s="13"/>
    </row>
    <row r="797" spans="8:8" ht="15">
      <c r="H797" s="13"/>
    </row>
    <row r="798" spans="8:8" ht="15">
      <c r="H798" s="13"/>
    </row>
    <row r="799" spans="8:8" ht="15">
      <c r="H799" s="13"/>
    </row>
    <row r="800" spans="8:8" ht="15">
      <c r="H800" s="13"/>
    </row>
    <row r="801" spans="8:8" ht="15">
      <c r="H801" s="13"/>
    </row>
    <row r="802" spans="8:8" ht="15">
      <c r="H802" s="13"/>
    </row>
    <row r="803" spans="8:8" ht="15">
      <c r="H803" s="13"/>
    </row>
    <row r="804" spans="8:8" ht="15">
      <c r="H804" s="13"/>
    </row>
    <row r="805" spans="8:8" ht="15">
      <c r="H805" s="13"/>
    </row>
    <row r="806" spans="8:8" ht="15">
      <c r="H806" s="13"/>
    </row>
    <row r="807" spans="8:8" ht="15">
      <c r="H807" s="13"/>
    </row>
    <row r="808" spans="8:8" ht="15">
      <c r="H808" s="13"/>
    </row>
    <row r="809" spans="8:8" ht="15">
      <c r="H809" s="13"/>
    </row>
    <row r="810" spans="8:8" ht="15">
      <c r="H810" s="13"/>
    </row>
    <row r="811" spans="8:8" ht="15">
      <c r="H811" s="13"/>
    </row>
    <row r="812" spans="8:8" ht="15">
      <c r="H812" s="13"/>
    </row>
    <row r="813" spans="8:8" ht="15">
      <c r="H813" s="13"/>
    </row>
    <row r="814" spans="8:8" ht="15">
      <c r="H814" s="13"/>
    </row>
    <row r="815" spans="8:8" ht="15">
      <c r="H815" s="13"/>
    </row>
    <row r="816" spans="8:8" ht="15">
      <c r="H816" s="13"/>
    </row>
    <row r="817" spans="8:8" ht="15">
      <c r="H817" s="13"/>
    </row>
    <row r="818" spans="8:8" ht="15">
      <c r="H818" s="13"/>
    </row>
    <row r="819" spans="8:8" ht="15">
      <c r="H819" s="13"/>
    </row>
    <row r="820" spans="8:8" ht="15">
      <c r="H820" s="13"/>
    </row>
    <row r="821" spans="8:8" ht="15">
      <c r="H821" s="13"/>
    </row>
    <row r="822" spans="8:8" ht="15">
      <c r="H822" s="13"/>
    </row>
    <row r="823" spans="8:8" ht="15">
      <c r="H823" s="13"/>
    </row>
    <row r="824" spans="8:8" ht="15">
      <c r="H824" s="13"/>
    </row>
    <row r="825" spans="8:8" ht="15">
      <c r="H825" s="13"/>
    </row>
    <row r="826" spans="8:8" ht="15">
      <c r="H826" s="13"/>
    </row>
    <row r="827" spans="8:8" ht="15">
      <c r="H827" s="13"/>
    </row>
    <row r="828" spans="8:8" ht="15">
      <c r="H828" s="13"/>
    </row>
    <row r="829" spans="8:8" ht="15">
      <c r="H829" s="13"/>
    </row>
    <row r="830" spans="8:8" ht="15">
      <c r="H830" s="13"/>
    </row>
    <row r="831" spans="8:8" ht="15">
      <c r="H831" s="13"/>
    </row>
    <row r="832" spans="8:8" ht="15">
      <c r="H832" s="13"/>
    </row>
    <row r="833" spans="8:8" ht="15">
      <c r="H833" s="13"/>
    </row>
    <row r="834" spans="8:8" ht="15">
      <c r="H834" s="13"/>
    </row>
    <row r="835" spans="8:8" ht="15">
      <c r="H835" s="13"/>
    </row>
    <row r="836" spans="8:8" ht="15">
      <c r="H836" s="13"/>
    </row>
    <row r="837" spans="8:8" ht="15">
      <c r="H837" s="13"/>
    </row>
    <row r="838" spans="8:8" ht="15">
      <c r="H838" s="13"/>
    </row>
    <row r="839" spans="8:8" ht="15">
      <c r="H839" s="13"/>
    </row>
    <row r="840" spans="8:8" ht="15">
      <c r="H840" s="13"/>
    </row>
    <row r="841" spans="8:8" ht="15">
      <c r="H841" s="13"/>
    </row>
    <row r="842" spans="8:8" ht="15">
      <c r="H842" s="13"/>
    </row>
    <row r="843" spans="8:8" ht="15">
      <c r="H843" s="13"/>
    </row>
    <row r="844" spans="8:8" ht="15">
      <c r="H844" s="13"/>
    </row>
    <row r="845" spans="8:8" ht="15">
      <c r="H845" s="13"/>
    </row>
    <row r="846" spans="8:8" ht="15">
      <c r="H846" s="13"/>
    </row>
    <row r="847" spans="8:8" ht="15">
      <c r="H847" s="13"/>
    </row>
    <row r="848" spans="8:8" ht="15">
      <c r="H848" s="13"/>
    </row>
    <row r="849" spans="8:8" ht="15">
      <c r="H849" s="13"/>
    </row>
    <row r="850" spans="8:8" ht="15">
      <c r="H850" s="13"/>
    </row>
    <row r="851" spans="8:8" ht="15">
      <c r="H851" s="13"/>
    </row>
    <row r="852" spans="8:8" ht="15">
      <c r="H852" s="13"/>
    </row>
    <row r="853" spans="8:8" ht="15">
      <c r="H853" s="13"/>
    </row>
    <row r="854" spans="8:8" ht="15">
      <c r="H854" s="13"/>
    </row>
    <row r="855" spans="8:8" ht="15">
      <c r="H855" s="13"/>
    </row>
    <row r="856" spans="8:8" ht="15">
      <c r="H856" s="13"/>
    </row>
    <row r="857" spans="8:8" ht="15">
      <c r="H857" s="13"/>
    </row>
    <row r="858" spans="8:8" ht="15">
      <c r="H858" s="13"/>
    </row>
    <row r="859" spans="8:8" ht="15">
      <c r="H859" s="13"/>
    </row>
    <row r="860" spans="8:8" ht="15">
      <c r="H860" s="13"/>
    </row>
    <row r="861" spans="8:8" ht="15">
      <c r="H861" s="13"/>
    </row>
    <row r="862" spans="8:8" ht="15">
      <c r="H862" s="13"/>
    </row>
    <row r="863" spans="8:8" ht="15">
      <c r="H863" s="13"/>
    </row>
    <row r="864" spans="8:8" ht="15">
      <c r="H864" s="13"/>
    </row>
    <row r="865" spans="8:8" ht="15">
      <c r="H865" s="13"/>
    </row>
    <row r="866" spans="8:8" ht="15">
      <c r="H866" s="13"/>
    </row>
    <row r="867" spans="8:8" ht="15">
      <c r="H867" s="13"/>
    </row>
    <row r="868" spans="8:8" ht="15">
      <c r="H868" s="13"/>
    </row>
    <row r="869" spans="8:8" ht="15">
      <c r="H869" s="13"/>
    </row>
    <row r="870" spans="8:8" ht="15">
      <c r="H870" s="13"/>
    </row>
    <row r="871" spans="8:8" ht="15">
      <c r="H871" s="13"/>
    </row>
    <row r="872" spans="8:8" ht="15">
      <c r="H872" s="13"/>
    </row>
    <row r="873" spans="8:8" ht="15">
      <c r="H873" s="13"/>
    </row>
    <row r="874" spans="8:8" ht="15">
      <c r="H874" s="13"/>
    </row>
    <row r="875" spans="8:8" ht="15">
      <c r="H875" s="13"/>
    </row>
    <row r="876" spans="8:8" ht="15">
      <c r="H876" s="13"/>
    </row>
    <row r="877" spans="8:8" ht="15">
      <c r="H877" s="13"/>
    </row>
    <row r="878" spans="8:8" ht="15">
      <c r="H878" s="13"/>
    </row>
    <row r="879" spans="8:8" ht="15">
      <c r="H879" s="13"/>
    </row>
    <row r="880" spans="8:8" ht="15">
      <c r="H880" s="13"/>
    </row>
    <row r="881" spans="8:8" ht="15">
      <c r="H881" s="13"/>
    </row>
    <row r="882" spans="8:8" ht="15">
      <c r="H882" s="13"/>
    </row>
    <row r="883" spans="8:8" ht="15">
      <c r="H883" s="13"/>
    </row>
    <row r="884" spans="8:8" ht="15">
      <c r="H884" s="13"/>
    </row>
    <row r="885" spans="8:8" ht="15">
      <c r="H885" s="13"/>
    </row>
    <row r="886" spans="8:8" ht="15">
      <c r="H886" s="13"/>
    </row>
    <row r="887" spans="8:8" ht="15">
      <c r="H887" s="13"/>
    </row>
    <row r="888" spans="8:8" ht="15">
      <c r="H888" s="13"/>
    </row>
    <row r="889" spans="8:8" ht="15">
      <c r="H889" s="13"/>
    </row>
    <row r="890" spans="8:8" ht="15">
      <c r="H890" s="13"/>
    </row>
    <row r="891" spans="8:8" ht="15">
      <c r="H891" s="13"/>
    </row>
    <row r="892" spans="8:8" ht="15">
      <c r="H892" s="13"/>
    </row>
    <row r="893" spans="8:8" ht="15">
      <c r="H893" s="13"/>
    </row>
    <row r="894" spans="8:8" ht="15">
      <c r="H894" s="13"/>
    </row>
    <row r="895" spans="8:8" ht="15">
      <c r="H895" s="13"/>
    </row>
    <row r="896" spans="8:8" ht="15">
      <c r="H896" s="13"/>
    </row>
    <row r="897" spans="8:8" ht="15">
      <c r="H897" s="13"/>
    </row>
    <row r="898" spans="8:8" ht="15">
      <c r="H898" s="13"/>
    </row>
    <row r="899" spans="8:8" ht="15">
      <c r="H899" s="13"/>
    </row>
    <row r="900" spans="8:8" ht="15">
      <c r="H900" s="13"/>
    </row>
    <row r="901" spans="8:8" ht="15">
      <c r="H901" s="13"/>
    </row>
    <row r="902" spans="8:8" ht="15">
      <c r="H902" s="13"/>
    </row>
    <row r="903" spans="8:8" ht="15">
      <c r="H903" s="13"/>
    </row>
    <row r="904" spans="8:8" ht="15">
      <c r="H904" s="13"/>
    </row>
    <row r="905" spans="8:8" ht="15">
      <c r="H905" s="13"/>
    </row>
    <row r="906" spans="8:8" ht="15">
      <c r="H906" s="13"/>
    </row>
    <row r="907" spans="8:8" ht="15">
      <c r="H907" s="13"/>
    </row>
    <row r="908" spans="8:8" ht="15">
      <c r="H908" s="13"/>
    </row>
    <row r="909" spans="8:8" ht="15">
      <c r="H909" s="13"/>
    </row>
    <row r="910" spans="8:8" ht="15">
      <c r="H910" s="13"/>
    </row>
    <row r="911" spans="8:8" ht="15">
      <c r="H911" s="13"/>
    </row>
    <row r="912" spans="8:8" ht="15">
      <c r="H912" s="13"/>
    </row>
    <row r="913" spans="8:8" ht="15">
      <c r="H913" s="13"/>
    </row>
    <row r="914" spans="8:8" ht="15">
      <c r="H914" s="13"/>
    </row>
    <row r="915" spans="8:8" ht="15">
      <c r="H915" s="13"/>
    </row>
    <row r="916" spans="8:8" ht="15">
      <c r="H916" s="13"/>
    </row>
    <row r="917" spans="8:8" ht="15">
      <c r="H917" s="13"/>
    </row>
  </sheetData>
  <autoFilter ref="A1:AY389">
    <filterColumn colId="7">
      <filters>
        <filter val="17096702"/>
        <filter val="17096720"/>
        <filter val="17359034"/>
        <filter val="2211655797"/>
        <filter val="25415558"/>
        <filter val="25945622"/>
        <filter val="25946974"/>
        <filter val="25947007"/>
        <filter val="25947840"/>
        <filter val="25948254"/>
        <filter val="3328384146"/>
        <filter val="40590247"/>
        <filter val="5510045101"/>
        <filter val="5510069081"/>
        <filter val="5510105573"/>
        <filter val="5510329210"/>
        <filter val="5510754044"/>
        <filter val="5510760263"/>
        <filter val="5510932846"/>
        <filter val="5511100833"/>
        <filter val="5511426291"/>
        <filter val="5511449823"/>
        <filter val="5511961193"/>
        <filter val="5512812780"/>
        <filter val="5512978967"/>
        <filter val="5513294811"/>
        <filter val="5513313396"/>
        <filter val="5513329647"/>
        <filter val="5513794248"/>
        <filter val="5513986997"/>
        <filter val="5514214485"/>
        <filter val="5514870903"/>
        <filter val="5516470505"/>
        <filter val="5516564589"/>
        <filter val="5516776817"/>
        <filter val="5516846040"/>
        <filter val="5517487995"/>
        <filter val="5518093519"/>
        <filter val="5518252701"/>
        <filter val="5518377075"/>
        <filter val="5518607143"/>
        <filter val="5518952244"/>
        <filter val="5519074028"/>
        <filter val="5519242936"/>
        <filter val="5519326211"/>
        <filter val="5519393060"/>
        <filter val="5519551754"/>
        <filter val="5519812981"/>
        <filter val="5520851568"/>
        <filter val="5520873309"/>
        <filter val="5521422052"/>
        <filter val="5521833618"/>
        <filter val="5522430300"/>
        <filter val="5522452203"/>
        <filter val="5522739639"/>
        <filter val="5522846653"/>
        <filter val="5523218098"/>
        <filter val="5524259595"/>
        <filter val="5524948634"/>
        <filter val="5525071279"/>
        <filter val="5525336131"/>
        <filter val="5525359851"/>
        <filter val="5525521015"/>
        <filter val="5525527529"/>
        <filter val="5525945112"/>
        <filter val="5525977721"/>
        <filter val="5526667576"/>
        <filter val="5526775802"/>
        <filter val="5526986400"/>
        <filter val="5527190324"/>
        <filter val="5527532431"/>
        <filter val="5527578509"/>
        <filter val="5527615275"/>
        <filter val="5527659153"/>
        <filter val="5528035765"/>
        <filter val="5528085855"/>
        <filter val="5528508187"/>
        <filter val="5528860994"/>
        <filter val="5529003572"/>
        <filter val="5529096989"/>
        <filter val="5529151427"/>
        <filter val="5529523032"/>
        <filter val="5530666977"/>
        <filter val="5531068628"/>
        <filter val="5531353156"/>
        <filter val="5531560777"/>
        <filter val="5531647412"/>
        <filter val="5531672474"/>
        <filter val="5532086974"/>
        <filter val="5532483173"/>
        <filter val="5532686147"/>
        <filter val="5533364025"/>
        <filter val="5533742077"/>
        <filter val="5533862109"/>
        <filter val="5534191025"/>
        <filter val="5534211132"/>
        <filter val="5534313228"/>
        <filter val="5534390935"/>
        <filter val="5534504615"/>
        <filter val="5534518173"/>
        <filter val="5534636938"/>
        <filter val="5534824467"/>
        <filter val="5534901281"/>
        <filter val="5534909366"/>
        <filter val="5535023302"/>
        <filter val="5535979686"/>
        <filter val="5537008600"/>
        <filter val="5537237440"/>
        <filter val="5537651351"/>
        <filter val="5537731178"/>
        <filter val="5538267102"/>
        <filter val="5538437994"/>
        <filter val="5538438060"/>
        <filter val="5538544599"/>
        <filter val="5538786035"/>
        <filter val="5539299030"/>
        <filter val="5539308378"/>
        <filter val="5539446820"/>
        <filter val="5539487818"/>
        <filter val="5539800873"/>
        <filter val="5540226999"/>
        <filter val="5540258772"/>
        <filter val="5540424807"/>
        <filter val="5540430110"/>
        <filter val="5540664424"/>
        <filter val="5540724079"/>
        <filter val="5541377009"/>
        <filter val="5542739492"/>
        <filter val="5543059803"/>
        <filter val="5543754736"/>
        <filter val="5545181691"/>
        <filter val="5545457932"/>
        <filter val="5546531177"/>
        <filter val="5547216913"/>
        <filter val="5547604246"/>
        <filter val="5547762450"/>
        <filter val="5547820987"/>
        <filter val="5547925715"/>
        <filter val="5548587811"/>
        <filter val="5548592193"/>
        <filter val="5548784658"/>
        <filter val="5549210206"/>
        <filter val="5549250734"/>
        <filter val="5549473881"/>
        <filter val="5549575303"/>
        <filter val="5549593179"/>
        <filter val="5550066246"/>
        <filter val="5550981587"/>
        <filter val="5551035684"/>
        <filter val="5551061381"/>
        <filter val="5551820157"/>
        <filter val="5551960982"/>
        <filter val="5554599635"/>
        <filter val="5554609638"/>
        <filter val="5554741647"/>
        <filter val="5559230612"/>
        <filter val="5559437816"/>
        <filter val="5559817112"/>
        <filter val="5560136310"/>
        <filter val="5560164354"/>
        <filter val="5560680727"/>
        <filter val="5560939106"/>
        <filter val="5561241716"/>
        <filter val="5561371052"/>
        <filter val="5561736808"/>
        <filter val="5562266518"/>
        <filter val="5563260048"/>
        <filter val="5564026566"/>
        <filter val="5564109291"/>
        <filter val="5564109294"/>
        <filter val="5564260670"/>
        <filter val="5564340056"/>
        <filter val="5564422964"/>
        <filter val="5564931882"/>
        <filter val="5564944432"/>
        <filter val="5565071328"/>
        <filter val="5566358805"/>
        <filter val="5566543959"/>
        <filter val="5567633847"/>
        <filter val="5567780652"/>
        <filter val="5569775918"/>
        <filter val="5570641693"/>
        <filter val="5570734331"/>
        <filter val="5571288780"/>
        <filter val="5571394202"/>
        <filter val="5571676174"/>
        <filter val="5571686066"/>
        <filter val="5571744420"/>
        <filter val="5571782781"/>
        <filter val="5572100159"/>
        <filter val="5574201115"/>
        <filter val="5574343477"/>
        <filter val="5574470634"/>
        <filter val="5574611061"/>
        <filter val="5574909869"/>
        <filter val="5574927228"/>
        <filter val="5575365245"/>
        <filter val="5575605588"/>
        <filter val="5575639015"/>
        <filter val="5576349448"/>
        <filter val="5577575879"/>
        <filter val="5577840268"/>
        <filter val="5578361297"/>
        <filter val="5578752696"/>
        <filter val="5578952360"/>
        <filter val="5579072408"/>
        <filter val="5579405590"/>
        <filter val="5579996039"/>
        <filter val="5580802624"/>
        <filter val="5581312254"/>
        <filter val="5582256192"/>
        <filter val="5582391348"/>
        <filter val="5582566569"/>
        <filter val="5582624029"/>
        <filter val="5582745425"/>
        <filter val="5582783645"/>
        <filter val="5583477736"/>
        <filter val="5584774583"/>
        <filter val="5584833906"/>
        <filter val="5585460132"/>
        <filter val="5585492158"/>
        <filter val="5585497756"/>
        <filter val="5585747600"/>
        <filter val="5585774193"/>
        <filter val="5585779272"/>
        <filter val="5585943001"/>
        <filter val="5585991159"/>
        <filter val="5586045493"/>
        <filter val="5586102033"/>
        <filter val="5586238785"/>
        <filter val="5586777368"/>
        <filter val="5611256788"/>
        <filter val="561162715"/>
        <filter val="5612814648"/>
        <filter val="5612839706"/>
        <filter val="5613469048"/>
        <filter val="5614271308"/>
        <filter val="5614542591"/>
        <filter val="5614853566"/>
        <filter val="5615228551"/>
        <filter val="5615279940"/>
        <filter val="5617107305"/>
        <filter val="5617187388"/>
        <filter val="5617439367"/>
        <filter val="5617727821"/>
        <filter val="58430333"/>
        <filter val="58430480"/>
        <filter val="58430940"/>
        <filter val="58432008"/>
        <filter val="58476116"/>
        <filter val="58484203"/>
        <filter val="59885213"/>
        <filter val="59885473"/>
        <filter val="59887265"/>
        <filter val="7121462554"/>
        <filter val="71563376"/>
      </filters>
    </filterColumn>
  </autoFilter>
  <customSheetViews>
    <customSheetView guid="{E7F7F7A4-960B-4CD9-A0AF-E61A95FB8E7B}" filter="1" showAutoFilter="1">
      <pageMargins left="0.7" right="0.7" top="0.75" bottom="0.75" header="0.3" footer="0.3"/>
      <autoFilter ref="A1:AX389"/>
    </customSheetView>
  </customSheetViews>
  <hyperlinks>
    <hyperlink ref="AQ105" r:id="rId1"/>
    <hyperlink ref="AQ106" r:id="rId2"/>
    <hyperlink ref="AQ107" r:id="rId3"/>
    <hyperlink ref="AQ113" r:id="rId4"/>
    <hyperlink ref="AQ115" r:id="rId5"/>
    <hyperlink ref="AQ140" r:id="rId6"/>
  </hyperlinks>
  <printOptions horizontalCentered="1" gridLines="1"/>
  <pageMargins left="0.7" right="0.7" top="0.75" bottom="0.75" header="0" footer="0"/>
  <pageSetup paperSize="5" fitToHeight="0" pageOrder="overThenDown" orientation="portrait" cellComments="atEnd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2"/>
  <sheetViews>
    <sheetView workbookViewId="0"/>
  </sheetViews>
  <sheetFormatPr baseColWidth="10" defaultColWidth="14.42578125" defaultRowHeight="15.75" customHeight="1"/>
  <sheetData>
    <row r="1" spans="1:11">
      <c r="A1" s="6"/>
      <c r="B1" s="6">
        <v>1</v>
      </c>
      <c r="C1" s="6">
        <v>2</v>
      </c>
      <c r="D1" s="6" t="s">
        <v>1663</v>
      </c>
      <c r="E1" s="6" t="s">
        <v>2</v>
      </c>
      <c r="F1" s="6" t="s">
        <v>1</v>
      </c>
      <c r="G1" s="6" t="s">
        <v>1664</v>
      </c>
      <c r="H1" s="6" t="s">
        <v>46</v>
      </c>
      <c r="I1" s="6" t="s">
        <v>1665</v>
      </c>
      <c r="J1" s="6" t="s">
        <v>0</v>
      </c>
      <c r="K1" s="6" t="s">
        <v>9</v>
      </c>
    </row>
    <row r="2" spans="1:11">
      <c r="A2" s="6"/>
      <c r="B2" s="6" t="e">
        <f>sum</f>
        <v>#NAME?</v>
      </c>
      <c r="C2" s="6"/>
      <c r="D2" s="6" t="s">
        <v>1666</v>
      </c>
    </row>
  </sheetData>
  <printOptions horizontalCentered="1" gridLines="1"/>
  <pageMargins left="0.7" right="0.7" top="0.75" bottom="0.75" header="0" footer="0"/>
  <pageSetup paperSize="5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9 vesper</vt:lpstr>
      <vt:lpstr>SanJuan V</vt:lpstr>
      <vt:lpstr>102 V AB</vt:lpstr>
      <vt:lpstr>Assitencia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2020-03-06T00:02:35Z</dcterms:created>
  <dcterms:modified xsi:type="dcterms:W3CDTF">2020-03-06T03:03:58Z</dcterms:modified>
</cp:coreProperties>
</file>