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ran\Disciplinas\PL_GRAFOS_2019\"/>
    </mc:Choice>
  </mc:AlternateContent>
  <bookViews>
    <workbookView xWindow="-105" yWindow="-105" windowWidth="12105" windowHeight="6525"/>
  </bookViews>
  <sheets>
    <sheet name="Bicicletas_OK" sheetId="1" r:id="rId1"/>
    <sheet name="Dieta_OK" sheetId="11" r:id="rId2"/>
    <sheet name="Notebooks_OK" sheetId="15" r:id="rId3"/>
    <sheet name="Investimentos_OK" sheetId="17" r:id="rId4"/>
    <sheet name="Exemplo_Tomate_Trigo_OK" sheetId="20" r:id="rId5"/>
    <sheet name="Exemplo_PaoQueijo_0K" sheetId="62" r:id="rId6"/>
    <sheet name="Exemplo_Pao_Queijo_01" sheetId="64" r:id="rId7"/>
    <sheet name="Exemplo_Pao_Queijo_02" sheetId="25" r:id="rId8"/>
    <sheet name="Exemplo_Pao_Queijo_03" sheetId="68" r:id="rId9"/>
    <sheet name="Exemplo_Pao_Queijo_1" sheetId="50" r:id="rId10"/>
    <sheet name="Exemplo_Pao_Queijo_3" sheetId="56" r:id="rId11"/>
    <sheet name="Agricultor_OK" sheetId="97" r:id="rId12"/>
    <sheet name="FabricaMoveis_OK" sheetId="96" r:id="rId13"/>
    <sheet name="Dieta_2_OK" sheetId="99" r:id="rId14"/>
    <sheet name="Inteira_Binaria_01" sheetId="71" r:id="rId15"/>
    <sheet name="Inteira_Binaria_02" sheetId="77" r:id="rId16"/>
    <sheet name="Inteira_Binaria_03" sheetId="79" r:id="rId17"/>
  </sheets>
  <definedNames>
    <definedName name="solver_adj" localSheetId="11" hidden="1">Agricultor_OK!$B$3:$D$3</definedName>
    <definedName name="solver_adj" localSheetId="0" hidden="1">Bicicletas_OK!$D$3:$E$3</definedName>
    <definedName name="solver_adj" localSheetId="13" hidden="1">Dieta_2_OK!$B$3:$E$3</definedName>
    <definedName name="solver_adj" localSheetId="1" hidden="1">Dieta_OK!$D$3:$E$3</definedName>
    <definedName name="solver_adj" localSheetId="6" hidden="1">Exemplo_Pao_Queijo_01!$B$3:$C$3</definedName>
    <definedName name="solver_adj" localSheetId="7" hidden="1">Exemplo_Pao_Queijo_02!$B$3:$C$3</definedName>
    <definedName name="solver_adj" localSheetId="8" hidden="1">Exemplo_Pao_Queijo_03!$B$3:$C$3</definedName>
    <definedName name="solver_adj" localSheetId="9" hidden="1">Exemplo_Pao_Queijo_1!$B$3:$D$3</definedName>
    <definedName name="solver_adj" localSheetId="10" hidden="1">Exemplo_Pao_Queijo_3!$B$3:$C$3</definedName>
    <definedName name="solver_adj" localSheetId="5" hidden="1">Exemplo_PaoQueijo_0K!$B$3:$C$3</definedName>
    <definedName name="solver_adj" localSheetId="4" hidden="1">Exemplo_Tomate_Trigo_OK!$B$3:$C$3</definedName>
    <definedName name="solver_adj" localSheetId="12" hidden="1">FabricaMoveis_OK!$B$3:$E$3</definedName>
    <definedName name="solver_adj" localSheetId="14" hidden="1">Inteira_Binaria_01!$B$3:$E$3</definedName>
    <definedName name="solver_adj" localSheetId="15" hidden="1">Inteira_Binaria_02!$B$3:$E$3</definedName>
    <definedName name="solver_adj" localSheetId="16" hidden="1">Inteira_Binaria_03!$B$3:$G$3</definedName>
    <definedName name="solver_adj" localSheetId="3" hidden="1">Investimentos_OK!$B$3:$G$3</definedName>
    <definedName name="solver_adj" localSheetId="2" hidden="1">Notebooks_OK!$B$3:$C$3</definedName>
    <definedName name="solver_cvg" localSheetId="11" hidden="1">0.0001</definedName>
    <definedName name="solver_cvg" localSheetId="0" hidden="1">0.0001</definedName>
    <definedName name="solver_cvg" localSheetId="13" hidden="1">0.0001</definedName>
    <definedName name="solver_cvg" localSheetId="1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5" hidden="1">0.0001</definedName>
    <definedName name="solver_cvg" localSheetId="4" hidden="1">0.0001</definedName>
    <definedName name="solver_cvg" localSheetId="12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3" hidden="1">0.0001</definedName>
    <definedName name="solver_cvg" localSheetId="2" hidden="1">0.0001</definedName>
    <definedName name="solver_drv" localSheetId="11" hidden="1">2</definedName>
    <definedName name="solver_drv" localSheetId="0" hidden="1">2</definedName>
    <definedName name="solver_drv" localSheetId="13" hidden="1">2</definedName>
    <definedName name="solver_drv" localSheetId="1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5" hidden="1">1</definedName>
    <definedName name="solver_drv" localSheetId="4" hidden="1">1</definedName>
    <definedName name="solver_drv" localSheetId="12" hidden="1">2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3" hidden="1">1</definedName>
    <definedName name="solver_drv" localSheetId="2" hidden="1">1</definedName>
    <definedName name="solver_eng" localSheetId="11" hidden="1">2</definedName>
    <definedName name="solver_eng" localSheetId="0" hidden="1">2</definedName>
    <definedName name="solver_eng" localSheetId="13" hidden="1">2</definedName>
    <definedName name="solver_eng" localSheetId="1" hidden="1">2</definedName>
    <definedName name="solver_eng" localSheetId="6" hidden="1">2</definedName>
    <definedName name="solver_eng" localSheetId="7" hidden="1">2</definedName>
    <definedName name="solver_eng" localSheetId="8" hidden="1">2</definedName>
    <definedName name="solver_eng" localSheetId="9" hidden="1">2</definedName>
    <definedName name="solver_eng" localSheetId="10" hidden="1">2</definedName>
    <definedName name="solver_eng" localSheetId="5" hidden="1">2</definedName>
    <definedName name="solver_eng" localSheetId="4" hidden="1">2</definedName>
    <definedName name="solver_eng" localSheetId="12" hidden="1">2</definedName>
    <definedName name="solver_eng" localSheetId="14" hidden="1">2</definedName>
    <definedName name="solver_eng" localSheetId="15" hidden="1">2</definedName>
    <definedName name="solver_eng" localSheetId="16" hidden="1">2</definedName>
    <definedName name="solver_eng" localSheetId="3" hidden="1">2</definedName>
    <definedName name="solver_eng" localSheetId="2" hidden="1">2</definedName>
    <definedName name="solver_est" localSheetId="11" hidden="1">1</definedName>
    <definedName name="solver_est" localSheetId="0" hidden="1">1</definedName>
    <definedName name="solver_est" localSheetId="13" hidden="1">1</definedName>
    <definedName name="solver_est" localSheetId="1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5" hidden="1">1</definedName>
    <definedName name="solver_est" localSheetId="4" hidden="1">1</definedName>
    <definedName name="solver_est" localSheetId="12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3" hidden="1">1</definedName>
    <definedName name="solver_est" localSheetId="2" hidden="1">1</definedName>
    <definedName name="solver_itr" localSheetId="11" hidden="1">2147483647</definedName>
    <definedName name="solver_itr" localSheetId="0" hidden="1">2147483647</definedName>
    <definedName name="solver_itr" localSheetId="13" hidden="1">2147483647</definedName>
    <definedName name="solver_itr" localSheetId="1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5" hidden="1">2147483647</definedName>
    <definedName name="solver_itr" localSheetId="4" hidden="1">2147483647</definedName>
    <definedName name="solver_itr" localSheetId="12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3" hidden="1">2147483647</definedName>
    <definedName name="solver_itr" localSheetId="2" hidden="1">2147483647</definedName>
    <definedName name="solver_lhs0" localSheetId="11" hidden="1">Agricultor_OK!$E$14</definedName>
    <definedName name="solver_lhs0" localSheetId="13" hidden="1">Dieta_2_OK!$F$14</definedName>
    <definedName name="solver_lhs0" localSheetId="6" hidden="1">Exemplo_Pao_Queijo_01!#REF!</definedName>
    <definedName name="solver_lhs0" localSheetId="7" hidden="1">Exemplo_Pao_Queijo_02!#REF!</definedName>
    <definedName name="solver_lhs0" localSheetId="8" hidden="1">Exemplo_Pao_Queijo_03!#REF!</definedName>
    <definedName name="solver_lhs0" localSheetId="9" hidden="1">Exemplo_Pao_Queijo_1!#REF!</definedName>
    <definedName name="solver_lhs0" localSheetId="10" hidden="1">Exemplo_Pao_Queijo_3!#REF!</definedName>
    <definedName name="solver_lhs0" localSheetId="5" hidden="1">Exemplo_PaoQueijo_0K!#REF!</definedName>
    <definedName name="solver_lhs0" localSheetId="4" hidden="1">Exemplo_Tomate_Trigo_OK!#REF!</definedName>
    <definedName name="solver_lhs0" localSheetId="12" hidden="1">FabricaMoveis_OK!$F$14</definedName>
    <definedName name="solver_lhs1" localSheetId="11" hidden="1">Agricultor_OK!$E$12:$E$14</definedName>
    <definedName name="solver_lhs1" localSheetId="0" hidden="1">Bicicletas_OK!$F$12</definedName>
    <definedName name="solver_lhs1" localSheetId="13" hidden="1">Dieta_2_OK!$F$12:$F$14</definedName>
    <definedName name="solver_lhs1" localSheetId="1" hidden="1">Dieta_OK!$F$12</definedName>
    <definedName name="solver_lhs1" localSheetId="6" hidden="1">Exemplo_Pao_Queijo_01!$D$12</definedName>
    <definedName name="solver_lhs1" localSheetId="7" hidden="1">Exemplo_Pao_Queijo_02!$D$12</definedName>
    <definedName name="solver_lhs1" localSheetId="8" hidden="1">Exemplo_Pao_Queijo_03!$D$12</definedName>
    <definedName name="solver_lhs1" localSheetId="9" hidden="1">Exemplo_Pao_Queijo_1!$E$12</definedName>
    <definedName name="solver_lhs1" localSheetId="10" hidden="1">Exemplo_Pao_Queijo_3!$D$12</definedName>
    <definedName name="solver_lhs1" localSheetId="5" hidden="1">Exemplo_PaoQueijo_0K!$D$12</definedName>
    <definedName name="solver_lhs1" localSheetId="4" hidden="1">Exemplo_Tomate_Trigo_OK!$D$12</definedName>
    <definedName name="solver_lhs1" localSheetId="12" hidden="1">FabricaMoveis_OK!$F$12:$F$14</definedName>
    <definedName name="solver_lhs1" localSheetId="14" hidden="1">Inteira_Binaria_01!$B$3:$E$3</definedName>
    <definedName name="solver_lhs1" localSheetId="15" hidden="1">Inteira_Binaria_02!$B$3:$E$3</definedName>
    <definedName name="solver_lhs1" localSheetId="16" hidden="1">Inteira_Binaria_03!$B$3:$G$3</definedName>
    <definedName name="solver_lhs1" localSheetId="3" hidden="1">Investimentos_OK!$H$12</definedName>
    <definedName name="solver_lhs1" localSheetId="2" hidden="1">Notebooks_OK!$D$12</definedName>
    <definedName name="solver_lhs2" localSheetId="11" hidden="1">Agricultor_OK!$E$14</definedName>
    <definedName name="solver_lhs2" localSheetId="0" hidden="1">Bicicletas_OK!$F$13</definedName>
    <definedName name="solver_lhs2" localSheetId="13" hidden="1">Dieta_2_OK!$F$14</definedName>
    <definedName name="solver_lhs2" localSheetId="1" hidden="1">Dieta_OK!$F$13</definedName>
    <definedName name="solver_lhs2" localSheetId="6" hidden="1">Exemplo_Pao_Queijo_01!$D$13</definedName>
    <definedName name="solver_lhs2" localSheetId="7" hidden="1">Exemplo_Pao_Queijo_02!$D$13</definedName>
    <definedName name="solver_lhs2" localSheetId="8" hidden="1">Exemplo_Pao_Queijo_03!$D$13</definedName>
    <definedName name="solver_lhs2" localSheetId="9" hidden="1">Exemplo_Pao_Queijo_1!$E$13</definedName>
    <definedName name="solver_lhs2" localSheetId="10" hidden="1">Exemplo_Pao_Queijo_3!$D$13</definedName>
    <definedName name="solver_lhs2" localSheetId="5" hidden="1">Exemplo_PaoQueijo_0K!$D$13</definedName>
    <definedName name="solver_lhs2" localSheetId="4" hidden="1">Exemplo_Tomate_Trigo_OK!$D$13</definedName>
    <definedName name="solver_lhs2" localSheetId="12" hidden="1">FabricaMoveis_OK!$F$14</definedName>
    <definedName name="solver_lhs2" localSheetId="14" hidden="1">Inteira_Binaria_01!$F$12</definedName>
    <definedName name="solver_lhs2" localSheetId="15" hidden="1">Inteira_Binaria_02!$F$12:$F$16</definedName>
    <definedName name="solver_lhs2" localSheetId="16" hidden="1">Inteira_Binaria_03!$H$12</definedName>
    <definedName name="solver_lhs2" localSheetId="3" hidden="1">Investimentos_OK!$H$13</definedName>
    <definedName name="solver_lhs2" localSheetId="2" hidden="1">Notebooks_OK!$D$13</definedName>
    <definedName name="solver_lhs3" localSheetId="11" hidden="1">Agricultor_OK!$E$14</definedName>
    <definedName name="solver_lhs3" localSheetId="0" hidden="1">Bicicletas_OK!$F$14</definedName>
    <definedName name="solver_lhs3" localSheetId="13" hidden="1">Dieta_2_OK!$F$14</definedName>
    <definedName name="solver_lhs3" localSheetId="1" hidden="1">Dieta_OK!$F$14</definedName>
    <definedName name="solver_lhs3" localSheetId="6" hidden="1">Exemplo_Pao_Queijo_01!$D$14</definedName>
    <definedName name="solver_lhs3" localSheetId="7" hidden="1">Exemplo_Pao_Queijo_02!$D$14</definedName>
    <definedName name="solver_lhs3" localSheetId="8" hidden="1">Exemplo_Pao_Queijo_03!$D$14</definedName>
    <definedName name="solver_lhs3" localSheetId="9" hidden="1">Exemplo_Pao_Queijo_1!$E$14</definedName>
    <definedName name="solver_lhs3" localSheetId="10" hidden="1">Exemplo_Pao_Queijo_3!$D$14</definedName>
    <definedName name="solver_lhs3" localSheetId="5" hidden="1">Exemplo_PaoQueijo_0K!$D$14</definedName>
    <definedName name="solver_lhs3" localSheetId="4" hidden="1">Exemplo_Tomate_Trigo_OK!$D$14</definedName>
    <definedName name="solver_lhs3" localSheetId="12" hidden="1">FabricaMoveis_OK!$F$14</definedName>
    <definedName name="solver_lhs3" localSheetId="14" hidden="1">Inteira_Binaria_01!$F$13</definedName>
    <definedName name="solver_lhs3" localSheetId="15" hidden="1">Inteira_Binaria_02!$F$14</definedName>
    <definedName name="solver_lhs3" localSheetId="16" hidden="1">Inteira_Binaria_03!$H$13</definedName>
    <definedName name="solver_lhs3" localSheetId="3" hidden="1">Investimentos_OK!$H$14</definedName>
    <definedName name="solver_lhs3" localSheetId="2" hidden="1">Notebooks_OK!$D$14</definedName>
    <definedName name="solver_lhs4" localSheetId="11" hidden="1">Agricultor_OK!#REF!</definedName>
    <definedName name="solver_lhs4" localSheetId="0" hidden="1">Bicicletas_OK!$F$15</definedName>
    <definedName name="solver_lhs4" localSheetId="13" hidden="1">Dieta_2_OK!#REF!</definedName>
    <definedName name="solver_lhs4" localSheetId="6" hidden="1">Exemplo_Pao_Queijo_01!$D$15</definedName>
    <definedName name="solver_lhs4" localSheetId="7" hidden="1">Exemplo_Pao_Queijo_02!$D$15</definedName>
    <definedName name="solver_lhs4" localSheetId="8" hidden="1">Exemplo_Pao_Queijo_03!$D$15</definedName>
    <definedName name="solver_lhs4" localSheetId="9" hidden="1">Exemplo_Pao_Queijo_1!$E$15</definedName>
    <definedName name="solver_lhs4" localSheetId="10" hidden="1">Exemplo_Pao_Queijo_3!$D$15</definedName>
    <definedName name="solver_lhs4" localSheetId="5" hidden="1">Exemplo_PaoQueijo_0K!$D$15</definedName>
    <definedName name="solver_lhs4" localSheetId="4" hidden="1">Exemplo_Tomate_Trigo_OK!#REF!</definedName>
    <definedName name="solver_lhs4" localSheetId="12" hidden="1">FabricaMoveis_OK!#REF!</definedName>
    <definedName name="solver_lhs4" localSheetId="14" hidden="1">Inteira_Binaria_01!$F$14</definedName>
    <definedName name="solver_lhs4" localSheetId="15" hidden="1">Inteira_Binaria_02!$F$14</definedName>
    <definedName name="solver_lhs4" localSheetId="16" hidden="1">Inteira_Binaria_03!$H$14</definedName>
    <definedName name="solver_lhs4" localSheetId="3" hidden="1">Investimentos_OK!$H$15</definedName>
    <definedName name="solver_lhs4" localSheetId="2" hidden="1">Notebooks_OK!$D$15</definedName>
    <definedName name="solver_lhs5" localSheetId="6" hidden="1">Exemplo_Pao_Queijo_01!#REF!</definedName>
    <definedName name="solver_lhs5" localSheetId="7" hidden="1">Exemplo_Pao_Queijo_02!#REF!</definedName>
    <definedName name="solver_lhs5" localSheetId="8" hidden="1">Exemplo_Pao_Queijo_03!#REF!</definedName>
    <definedName name="solver_lhs5" localSheetId="9" hidden="1">Exemplo_Pao_Queijo_1!#REF!</definedName>
    <definedName name="solver_lhs5" localSheetId="10" hidden="1">Exemplo_Pao_Queijo_3!#REF!</definedName>
    <definedName name="solver_lhs5" localSheetId="5" hidden="1">Exemplo_PaoQueijo_0K!#REF!</definedName>
    <definedName name="solver_lhs5" localSheetId="4" hidden="1">Exemplo_Tomate_Trigo_OK!#REF!</definedName>
    <definedName name="solver_lhs5" localSheetId="16" hidden="1">Inteira_Binaria_03!$H$15</definedName>
    <definedName name="solver_lhs5" localSheetId="3" hidden="1">Investimentos_OK!$H$16</definedName>
    <definedName name="solver_lhs6" localSheetId="6" hidden="1">Exemplo_Pao_Queijo_01!#REF!</definedName>
    <definedName name="solver_lhs6" localSheetId="7" hidden="1">Exemplo_Pao_Queijo_02!#REF!</definedName>
    <definedName name="solver_lhs6" localSheetId="8" hidden="1">Exemplo_Pao_Queijo_03!#REF!</definedName>
    <definedName name="solver_lhs6" localSheetId="9" hidden="1">Exemplo_Pao_Queijo_1!#REF!</definedName>
    <definedName name="solver_lhs6" localSheetId="10" hidden="1">Exemplo_Pao_Queijo_3!#REF!</definedName>
    <definedName name="solver_lhs6" localSheetId="5" hidden="1">Exemplo_PaoQueijo_0K!#REF!</definedName>
    <definedName name="solver_lhs6" localSheetId="4" hidden="1">Exemplo_Tomate_Trigo_OK!#REF!</definedName>
    <definedName name="solver_lhs6" localSheetId="16" hidden="1">Inteira_Binaria_03!$H$16</definedName>
    <definedName name="solver_lhs6" localSheetId="3" hidden="1">Investimentos_OK!$H$17</definedName>
    <definedName name="solver_lhs7" localSheetId="6" hidden="1">Exemplo_Pao_Queijo_01!#REF!</definedName>
    <definedName name="solver_lhs7" localSheetId="7" hidden="1">Exemplo_Pao_Queijo_02!#REF!</definedName>
    <definedName name="solver_lhs7" localSheetId="8" hidden="1">Exemplo_Pao_Queijo_03!#REF!</definedName>
    <definedName name="solver_lhs7" localSheetId="9" hidden="1">Exemplo_Pao_Queijo_1!#REF!</definedName>
    <definedName name="solver_lhs7" localSheetId="10" hidden="1">Exemplo_Pao_Queijo_3!#REF!</definedName>
    <definedName name="solver_lhs7" localSheetId="5" hidden="1">Exemplo_PaoQueijo_0K!#REF!</definedName>
    <definedName name="solver_lhs7" localSheetId="4" hidden="1">Exemplo_Tomate_Trigo_OK!#REF!</definedName>
    <definedName name="solver_lhs7" localSheetId="16" hidden="1">Inteira_Binaria_03!$H$17</definedName>
    <definedName name="solver_lhs7" localSheetId="3" hidden="1">Investimentos_OK!$H$18</definedName>
    <definedName name="solver_lhs8" localSheetId="6" hidden="1">Exemplo_Pao_Queijo_01!#REF!</definedName>
    <definedName name="solver_lhs8" localSheetId="7" hidden="1">Exemplo_Pao_Queijo_02!#REF!</definedName>
    <definedName name="solver_lhs8" localSheetId="8" hidden="1">Exemplo_Pao_Queijo_03!#REF!</definedName>
    <definedName name="solver_lhs8" localSheetId="9" hidden="1">Exemplo_Pao_Queijo_1!#REF!</definedName>
    <definedName name="solver_lhs8" localSheetId="10" hidden="1">Exemplo_Pao_Queijo_3!#REF!</definedName>
    <definedName name="solver_lhs8" localSheetId="5" hidden="1">Exemplo_PaoQueijo_0K!#REF!</definedName>
    <definedName name="solver_lhs8" localSheetId="4" hidden="1">Exemplo_Tomate_Trigo_OK!#REF!</definedName>
    <definedName name="solver_lhs8" localSheetId="3" hidden="1">Investimentos_OK!$H$19</definedName>
    <definedName name="solver_lhs9" localSheetId="6" hidden="1">Exemplo_Pao_Queijo_01!#REF!</definedName>
    <definedName name="solver_lhs9" localSheetId="7" hidden="1">Exemplo_Pao_Queijo_02!#REF!</definedName>
    <definedName name="solver_lhs9" localSheetId="8" hidden="1">Exemplo_Pao_Queijo_03!#REF!</definedName>
    <definedName name="solver_lhs9" localSheetId="9" hidden="1">Exemplo_Pao_Queijo_1!#REF!</definedName>
    <definedName name="solver_lhs9" localSheetId="10" hidden="1">Exemplo_Pao_Queijo_3!#REF!</definedName>
    <definedName name="solver_lhs9" localSheetId="5" hidden="1">Exemplo_PaoQueijo_0K!#REF!</definedName>
    <definedName name="solver_lhs9" localSheetId="4" hidden="1">Exemplo_Tomate_Trigo_OK!#REF!</definedName>
    <definedName name="solver_lhs9" localSheetId="3" hidden="1">Investimentos_OK!$H$20</definedName>
    <definedName name="solver_mip" localSheetId="11" hidden="1">2147483647</definedName>
    <definedName name="solver_mip" localSheetId="0" hidden="1">2147483647</definedName>
    <definedName name="solver_mip" localSheetId="13" hidden="1">2147483647</definedName>
    <definedName name="solver_mip" localSheetId="1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5" hidden="1">2147483647</definedName>
    <definedName name="solver_mip" localSheetId="4" hidden="1">2147483647</definedName>
    <definedName name="solver_mip" localSheetId="12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3" hidden="1">2147483647</definedName>
    <definedName name="solver_mip" localSheetId="2" hidden="1">2147483647</definedName>
    <definedName name="solver_mni" localSheetId="11" hidden="1">30</definedName>
    <definedName name="solver_mni" localSheetId="0" hidden="1">30</definedName>
    <definedName name="solver_mni" localSheetId="13" hidden="1">30</definedName>
    <definedName name="solver_mni" localSheetId="1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5" hidden="1">30</definedName>
    <definedName name="solver_mni" localSheetId="4" hidden="1">30</definedName>
    <definedName name="solver_mni" localSheetId="12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3" hidden="1">30</definedName>
    <definedName name="solver_mni" localSheetId="2" hidden="1">30</definedName>
    <definedName name="solver_mrt" localSheetId="11" hidden="1">0.075</definedName>
    <definedName name="solver_mrt" localSheetId="0" hidden="1">0.075</definedName>
    <definedName name="solver_mrt" localSheetId="13" hidden="1">0.075</definedName>
    <definedName name="solver_mrt" localSheetId="1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5" hidden="1">0.075</definedName>
    <definedName name="solver_mrt" localSheetId="4" hidden="1">0.075</definedName>
    <definedName name="solver_mrt" localSheetId="12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3" hidden="1">0.075</definedName>
    <definedName name="solver_mrt" localSheetId="2" hidden="1">0.075</definedName>
    <definedName name="solver_msl" localSheetId="11" hidden="1">2</definedName>
    <definedName name="solver_msl" localSheetId="0" hidden="1">2</definedName>
    <definedName name="solver_msl" localSheetId="13" hidden="1">2</definedName>
    <definedName name="solver_msl" localSheetId="1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5" hidden="1">2</definedName>
    <definedName name="solver_msl" localSheetId="4" hidden="1">2</definedName>
    <definedName name="solver_msl" localSheetId="12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3" hidden="1">2</definedName>
    <definedName name="solver_msl" localSheetId="2" hidden="1">2</definedName>
    <definedName name="solver_neg" localSheetId="11" hidden="1">1</definedName>
    <definedName name="solver_neg" localSheetId="0" hidden="1">1</definedName>
    <definedName name="solver_neg" localSheetId="13" hidden="1">1</definedName>
    <definedName name="solver_neg" localSheetId="1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5" hidden="1">1</definedName>
    <definedName name="solver_neg" localSheetId="4" hidden="1">1</definedName>
    <definedName name="solver_neg" localSheetId="12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3" hidden="1">1</definedName>
    <definedName name="solver_neg" localSheetId="2" hidden="1">1</definedName>
    <definedName name="solver_nod" localSheetId="11" hidden="1">2147483647</definedName>
    <definedName name="solver_nod" localSheetId="0" hidden="1">2147483647</definedName>
    <definedName name="solver_nod" localSheetId="13" hidden="1">2147483647</definedName>
    <definedName name="solver_nod" localSheetId="1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5" hidden="1">2147483647</definedName>
    <definedName name="solver_nod" localSheetId="4" hidden="1">2147483647</definedName>
    <definedName name="solver_nod" localSheetId="12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3" hidden="1">2147483647</definedName>
    <definedName name="solver_nod" localSheetId="2" hidden="1">2147483647</definedName>
    <definedName name="solver_num" localSheetId="11" hidden="1">1</definedName>
    <definedName name="solver_num" localSheetId="0" hidden="1">4</definedName>
    <definedName name="solver_num" localSheetId="13" hidden="1">1</definedName>
    <definedName name="solver_num" localSheetId="1" hidden="1">3</definedName>
    <definedName name="solver_num" localSheetId="6" hidden="1">4</definedName>
    <definedName name="solver_num" localSheetId="7" hidden="1">4</definedName>
    <definedName name="solver_num" localSheetId="8" hidden="1">4</definedName>
    <definedName name="solver_num" localSheetId="9" hidden="1">4</definedName>
    <definedName name="solver_num" localSheetId="10" hidden="1">4</definedName>
    <definedName name="solver_num" localSheetId="5" hidden="1">4</definedName>
    <definedName name="solver_num" localSheetId="4" hidden="1">3</definedName>
    <definedName name="solver_num" localSheetId="12" hidden="1">1</definedName>
    <definedName name="solver_num" localSheetId="14" hidden="1">4</definedName>
    <definedName name="solver_num" localSheetId="15" hidden="1">2</definedName>
    <definedName name="solver_num" localSheetId="16" hidden="1">7</definedName>
    <definedName name="solver_num" localSheetId="3" hidden="1">9</definedName>
    <definedName name="solver_num" localSheetId="2" hidden="1">4</definedName>
    <definedName name="solver_nwt" localSheetId="11" hidden="1">1</definedName>
    <definedName name="solver_nwt" localSheetId="0" hidden="1">1</definedName>
    <definedName name="solver_nwt" localSheetId="13" hidden="1">1</definedName>
    <definedName name="solver_nwt" localSheetId="1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5" hidden="1">1</definedName>
    <definedName name="solver_nwt" localSheetId="4" hidden="1">1</definedName>
    <definedName name="solver_nwt" localSheetId="12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3" hidden="1">1</definedName>
    <definedName name="solver_nwt" localSheetId="2" hidden="1">1</definedName>
    <definedName name="solver_opt" localSheetId="11" hidden="1">Agricultor_OK!$E$7</definedName>
    <definedName name="solver_opt" localSheetId="0" hidden="1">Bicicletas_OK!$F$7</definedName>
    <definedName name="solver_opt" localSheetId="13" hidden="1">Dieta_2_OK!$F$7</definedName>
    <definedName name="solver_opt" localSheetId="1" hidden="1">Dieta_OK!$F$7</definedName>
    <definedName name="solver_opt" localSheetId="6" hidden="1">Exemplo_Pao_Queijo_01!$D$7</definedName>
    <definedName name="solver_opt" localSheetId="7" hidden="1">Exemplo_Pao_Queijo_02!$D$7</definedName>
    <definedName name="solver_opt" localSheetId="8" hidden="1">Exemplo_Pao_Queijo_03!$D$7</definedName>
    <definedName name="solver_opt" localSheetId="9" hidden="1">Exemplo_Pao_Queijo_1!$E$7</definedName>
    <definedName name="solver_opt" localSheetId="10" hidden="1">Exemplo_Pao_Queijo_3!$D$7</definedName>
    <definedName name="solver_opt" localSheetId="5" hidden="1">Exemplo_PaoQueijo_0K!$D$7</definedName>
    <definedName name="solver_opt" localSheetId="4" hidden="1">Exemplo_Tomate_Trigo_OK!$D$7</definedName>
    <definedName name="solver_opt" localSheetId="12" hidden="1">FabricaMoveis_OK!$F$7</definedName>
    <definedName name="solver_opt" localSheetId="14" hidden="1">Inteira_Binaria_01!$F$7</definedName>
    <definedName name="solver_opt" localSheetId="15" hidden="1">Inteira_Binaria_02!$F$7</definedName>
    <definedName name="solver_opt" localSheetId="16" hidden="1">Inteira_Binaria_03!$H$7</definedName>
    <definedName name="solver_opt" localSheetId="3" hidden="1">Investimentos_OK!$H$7</definedName>
    <definedName name="solver_opt" localSheetId="2" hidden="1">Notebooks_OK!$D$7</definedName>
    <definedName name="solver_pre" localSheetId="11" hidden="1">0.000001</definedName>
    <definedName name="solver_pre" localSheetId="0" hidden="1">0.000001</definedName>
    <definedName name="solver_pre" localSheetId="13" hidden="1">0.000001</definedName>
    <definedName name="solver_pre" localSheetId="1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5" hidden="1">0.000001</definedName>
    <definedName name="solver_pre" localSheetId="4" hidden="1">0.000001</definedName>
    <definedName name="solver_pre" localSheetId="12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3" hidden="1">0.000001</definedName>
    <definedName name="solver_pre" localSheetId="2" hidden="1">0.000001</definedName>
    <definedName name="solver_rbv" localSheetId="11" hidden="1">2</definedName>
    <definedName name="solver_rbv" localSheetId="0" hidden="1">2</definedName>
    <definedName name="solver_rbv" localSheetId="13" hidden="1">2</definedName>
    <definedName name="solver_rbv" localSheetId="1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5" hidden="1">1</definedName>
    <definedName name="solver_rbv" localSheetId="4" hidden="1">1</definedName>
    <definedName name="solver_rbv" localSheetId="12" hidden="1">2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3" hidden="1">1</definedName>
    <definedName name="solver_rbv" localSheetId="2" hidden="1">1</definedName>
    <definedName name="solver_rel0" localSheetId="11" hidden="1">3</definedName>
    <definedName name="solver_rel0" localSheetId="13" hidden="1">3</definedName>
    <definedName name="solver_rel0" localSheetId="6" hidden="1">1</definedName>
    <definedName name="solver_rel0" localSheetId="7" hidden="1">1</definedName>
    <definedName name="solver_rel0" localSheetId="8" hidden="1">1</definedName>
    <definedName name="solver_rel0" localSheetId="9" hidden="1">1</definedName>
    <definedName name="solver_rel0" localSheetId="10" hidden="1">1</definedName>
    <definedName name="solver_rel0" localSheetId="5" hidden="1">1</definedName>
    <definedName name="solver_rel0" localSheetId="4" hidden="1">1</definedName>
    <definedName name="solver_rel0" localSheetId="12" hidden="1">3</definedName>
    <definedName name="solver_rel1" localSheetId="11" hidden="1">1</definedName>
    <definedName name="solver_rel1" localSheetId="0" hidden="1">1</definedName>
    <definedName name="solver_rel1" localSheetId="13" hidden="1">3</definedName>
    <definedName name="solver_rel1" localSheetId="1" hidden="1">3</definedName>
    <definedName name="solver_rel1" localSheetId="6" hidden="1">1</definedName>
    <definedName name="solver_rel1" localSheetId="7" hidden="1">1</definedName>
    <definedName name="solver_rel1" localSheetId="8" hidden="1">1</definedName>
    <definedName name="solver_rel1" localSheetId="9" hidden="1">1</definedName>
    <definedName name="solver_rel1" localSheetId="10" hidden="1">1</definedName>
    <definedName name="solver_rel1" localSheetId="5" hidden="1">1</definedName>
    <definedName name="solver_rel1" localSheetId="4" hidden="1">1</definedName>
    <definedName name="solver_rel1" localSheetId="12" hidden="1">1</definedName>
    <definedName name="solver_rel1" localSheetId="14" hidden="1">4</definedName>
    <definedName name="solver_rel1" localSheetId="15" hidden="1">5</definedName>
    <definedName name="solver_rel1" localSheetId="16" hidden="1">5</definedName>
    <definedName name="solver_rel1" localSheetId="3" hidden="1">1</definedName>
    <definedName name="solver_rel1" localSheetId="2" hidden="1">1</definedName>
    <definedName name="solver_rel2" localSheetId="11" hidden="1">3</definedName>
    <definedName name="solver_rel2" localSheetId="0" hidden="1">1</definedName>
    <definedName name="solver_rel2" localSheetId="13" hidden="1">3</definedName>
    <definedName name="solver_rel2" localSheetId="1" hidden="1">3</definedName>
    <definedName name="solver_rel2" localSheetId="6" hidden="1">1</definedName>
    <definedName name="solver_rel2" localSheetId="7" hidden="1">1</definedName>
    <definedName name="solver_rel2" localSheetId="8" hidden="1">1</definedName>
    <definedName name="solver_rel2" localSheetId="9" hidden="1">1</definedName>
    <definedName name="solver_rel2" localSheetId="10" hidden="1">1</definedName>
    <definedName name="solver_rel2" localSheetId="5" hidden="1">1</definedName>
    <definedName name="solver_rel2" localSheetId="4" hidden="1">1</definedName>
    <definedName name="solver_rel2" localSheetId="12" hidden="1">3</definedName>
    <definedName name="solver_rel2" localSheetId="14" hidden="1">1</definedName>
    <definedName name="solver_rel2" localSheetId="15" hidden="1">1</definedName>
    <definedName name="solver_rel2" localSheetId="16" hidden="1">1</definedName>
    <definedName name="solver_rel2" localSheetId="3" hidden="1">1</definedName>
    <definedName name="solver_rel2" localSheetId="2" hidden="1">1</definedName>
    <definedName name="solver_rel3" localSheetId="11" hidden="1">3</definedName>
    <definedName name="solver_rel3" localSheetId="0" hidden="1">3</definedName>
    <definedName name="solver_rel3" localSheetId="13" hidden="1">3</definedName>
    <definedName name="solver_rel3" localSheetId="1" hidden="1">3</definedName>
    <definedName name="solver_rel3" localSheetId="6" hidden="1">1</definedName>
    <definedName name="solver_rel3" localSheetId="7" hidden="1">1</definedName>
    <definedName name="solver_rel3" localSheetId="8" hidden="1">1</definedName>
    <definedName name="solver_rel3" localSheetId="9" hidden="1">1</definedName>
    <definedName name="solver_rel3" localSheetId="10" hidden="1">1</definedName>
    <definedName name="solver_rel3" localSheetId="5" hidden="1">1</definedName>
    <definedName name="solver_rel3" localSheetId="4" hidden="1">1</definedName>
    <definedName name="solver_rel3" localSheetId="12" hidden="1">3</definedName>
    <definedName name="solver_rel3" localSheetId="14" hidden="1">1</definedName>
    <definedName name="solver_rel3" localSheetId="15" hidden="1">1</definedName>
    <definedName name="solver_rel3" localSheetId="16" hidden="1">1</definedName>
    <definedName name="solver_rel3" localSheetId="3" hidden="1">1</definedName>
    <definedName name="solver_rel3" localSheetId="2" hidden="1">1</definedName>
    <definedName name="solver_rel4" localSheetId="11" hidden="1">3</definedName>
    <definedName name="solver_rel4" localSheetId="0" hidden="1">3</definedName>
    <definedName name="solver_rel4" localSheetId="13" hidden="1">3</definedName>
    <definedName name="solver_rel4" localSheetId="6" hidden="1">1</definedName>
    <definedName name="solver_rel4" localSheetId="7" hidden="1">1</definedName>
    <definedName name="solver_rel4" localSheetId="8" hidden="1">1</definedName>
    <definedName name="solver_rel4" localSheetId="9" hidden="1">1</definedName>
    <definedName name="solver_rel4" localSheetId="10" hidden="1">1</definedName>
    <definedName name="solver_rel4" localSheetId="5" hidden="1">1</definedName>
    <definedName name="solver_rel4" localSheetId="4" hidden="1">1</definedName>
    <definedName name="solver_rel4" localSheetId="12" hidden="1">3</definedName>
    <definedName name="solver_rel4" localSheetId="14" hidden="1">1</definedName>
    <definedName name="solver_rel4" localSheetId="15" hidden="1">1</definedName>
    <definedName name="solver_rel4" localSheetId="16" hidden="1">1</definedName>
    <definedName name="solver_rel4" localSheetId="3" hidden="1">1</definedName>
    <definedName name="solver_rel4" localSheetId="2" hidden="1">1</definedName>
    <definedName name="solver_rel5" localSheetId="6" hidden="1">1</definedName>
    <definedName name="solver_rel5" localSheetId="7" hidden="1">1</definedName>
    <definedName name="solver_rel5" localSheetId="8" hidden="1">1</definedName>
    <definedName name="solver_rel5" localSheetId="9" hidden="1">1</definedName>
    <definedName name="solver_rel5" localSheetId="10" hidden="1">1</definedName>
    <definedName name="solver_rel5" localSheetId="5" hidden="1">1</definedName>
    <definedName name="solver_rel5" localSheetId="4" hidden="1">1</definedName>
    <definedName name="solver_rel5" localSheetId="16" hidden="1">1</definedName>
    <definedName name="solver_rel5" localSheetId="3" hidden="1">1</definedName>
    <definedName name="solver_rel6" localSheetId="6" hidden="1">1</definedName>
    <definedName name="solver_rel6" localSheetId="7" hidden="1">1</definedName>
    <definedName name="solver_rel6" localSheetId="8" hidden="1">1</definedName>
    <definedName name="solver_rel6" localSheetId="9" hidden="1">1</definedName>
    <definedName name="solver_rel6" localSheetId="10" hidden="1">1</definedName>
    <definedName name="solver_rel6" localSheetId="5" hidden="1">1</definedName>
    <definedName name="solver_rel6" localSheetId="4" hidden="1">1</definedName>
    <definedName name="solver_rel6" localSheetId="16" hidden="1">1</definedName>
    <definedName name="solver_rel6" localSheetId="3" hidden="1">1</definedName>
    <definedName name="solver_rel7" localSheetId="6" hidden="1">1</definedName>
    <definedName name="solver_rel7" localSheetId="7" hidden="1">1</definedName>
    <definedName name="solver_rel7" localSheetId="8" hidden="1">1</definedName>
    <definedName name="solver_rel7" localSheetId="9" hidden="1">1</definedName>
    <definedName name="solver_rel7" localSheetId="10" hidden="1">1</definedName>
    <definedName name="solver_rel7" localSheetId="5" hidden="1">1</definedName>
    <definedName name="solver_rel7" localSheetId="4" hidden="1">1</definedName>
    <definedName name="solver_rel7" localSheetId="16" hidden="1">1</definedName>
    <definedName name="solver_rel7" localSheetId="3" hidden="1">1</definedName>
    <definedName name="solver_rel8" localSheetId="6" hidden="1">3</definedName>
    <definedName name="solver_rel8" localSheetId="7" hidden="1">3</definedName>
    <definedName name="solver_rel8" localSheetId="8" hidden="1">3</definedName>
    <definedName name="solver_rel8" localSheetId="9" hidden="1">3</definedName>
    <definedName name="solver_rel8" localSheetId="10" hidden="1">3</definedName>
    <definedName name="solver_rel8" localSheetId="5" hidden="1">3</definedName>
    <definedName name="solver_rel8" localSheetId="4" hidden="1">3</definedName>
    <definedName name="solver_rel8" localSheetId="3" hidden="1">3</definedName>
    <definedName name="solver_rel9" localSheetId="6" hidden="1">1</definedName>
    <definedName name="solver_rel9" localSheetId="7" hidden="1">1</definedName>
    <definedName name="solver_rel9" localSheetId="8" hidden="1">1</definedName>
    <definedName name="solver_rel9" localSheetId="9" hidden="1">1</definedName>
    <definedName name="solver_rel9" localSheetId="10" hidden="1">1</definedName>
    <definedName name="solver_rel9" localSheetId="5" hidden="1">1</definedName>
    <definedName name="solver_rel9" localSheetId="4" hidden="1">1</definedName>
    <definedName name="solver_rel9" localSheetId="3" hidden="1">1</definedName>
    <definedName name="solver_rhs0" localSheetId="11" hidden="1">Agricultor_OK!$F$14</definedName>
    <definedName name="solver_rhs0" localSheetId="13" hidden="1">Dieta_2_OK!$G$14</definedName>
    <definedName name="solver_rhs0" localSheetId="6" hidden="1">Exemplo_Pao_Queijo_01!#REF!</definedName>
    <definedName name="solver_rhs0" localSheetId="7" hidden="1">Exemplo_Pao_Queijo_02!#REF!</definedName>
    <definedName name="solver_rhs0" localSheetId="8" hidden="1">Exemplo_Pao_Queijo_03!#REF!</definedName>
    <definedName name="solver_rhs0" localSheetId="9" hidden="1">Exemplo_Pao_Queijo_1!#REF!</definedName>
    <definedName name="solver_rhs0" localSheetId="10" hidden="1">Exemplo_Pao_Queijo_3!#REF!</definedName>
    <definedName name="solver_rhs0" localSheetId="5" hidden="1">Exemplo_PaoQueijo_0K!#REF!</definedName>
    <definedName name="solver_rhs0" localSheetId="4" hidden="1">Exemplo_Tomate_Trigo_OK!#REF!</definedName>
    <definedName name="solver_rhs0" localSheetId="12" hidden="1">FabricaMoveis_OK!$G$14</definedName>
    <definedName name="solver_rhs1" localSheetId="11" hidden="1">Agricultor_OK!$F$12:$F$14</definedName>
    <definedName name="solver_rhs1" localSheetId="0" hidden="1">Bicicletas_OK!$G$12</definedName>
    <definedName name="solver_rhs1" localSheetId="13" hidden="1">Dieta_2_OK!$G$12:$G$14</definedName>
    <definedName name="solver_rhs1" localSheetId="1" hidden="1">Dieta_OK!$G$12</definedName>
    <definedName name="solver_rhs1" localSheetId="6" hidden="1">Exemplo_Pao_Queijo_01!$E$12</definedName>
    <definedName name="solver_rhs1" localSheetId="7" hidden="1">Exemplo_Pao_Queijo_02!$E$12</definedName>
    <definedName name="solver_rhs1" localSheetId="8" hidden="1">Exemplo_Pao_Queijo_03!$E$12</definedName>
    <definedName name="solver_rhs1" localSheetId="9" hidden="1">Exemplo_Pao_Queijo_1!$F$12</definedName>
    <definedName name="solver_rhs1" localSheetId="10" hidden="1">Exemplo_Pao_Queijo_3!$E$12</definedName>
    <definedName name="solver_rhs1" localSheetId="5" hidden="1">Exemplo_PaoQueijo_0K!$E$12</definedName>
    <definedName name="solver_rhs1" localSheetId="4" hidden="1">Exemplo_Tomate_Trigo_OK!$E$12</definedName>
    <definedName name="solver_rhs1" localSheetId="12" hidden="1">FabricaMoveis_OK!$G$12:$G$14</definedName>
    <definedName name="solver_rhs1" localSheetId="14" hidden="1">número inteiro</definedName>
    <definedName name="solver_rhs1" localSheetId="15" hidden="1">binário</definedName>
    <definedName name="solver_rhs1" localSheetId="16" hidden="1">binário</definedName>
    <definedName name="solver_rhs1" localSheetId="3" hidden="1">Investimentos_OK!$I$12</definedName>
    <definedName name="solver_rhs1" localSheetId="2" hidden="1">Notebooks_OK!$E$12</definedName>
    <definedName name="solver_rhs2" localSheetId="11" hidden="1">Agricultor_OK!$F$14</definedName>
    <definedName name="solver_rhs2" localSheetId="0" hidden="1">Bicicletas_OK!$G$13</definedName>
    <definedName name="solver_rhs2" localSheetId="13" hidden="1">Dieta_2_OK!$G$14</definedName>
    <definedName name="solver_rhs2" localSheetId="1" hidden="1">Dieta_OK!$G$13</definedName>
    <definedName name="solver_rhs2" localSheetId="6" hidden="1">Exemplo_Pao_Queijo_01!$E$13</definedName>
    <definedName name="solver_rhs2" localSheetId="7" hidden="1">Exemplo_Pao_Queijo_02!$E$13</definedName>
    <definedName name="solver_rhs2" localSheetId="8" hidden="1">Exemplo_Pao_Queijo_03!$E$13</definedName>
    <definedName name="solver_rhs2" localSheetId="9" hidden="1">Exemplo_Pao_Queijo_1!$F$13</definedName>
    <definedName name="solver_rhs2" localSheetId="10" hidden="1">Exemplo_Pao_Queijo_3!$E$13</definedName>
    <definedName name="solver_rhs2" localSheetId="5" hidden="1">Exemplo_PaoQueijo_0K!$E$13</definedName>
    <definedName name="solver_rhs2" localSheetId="4" hidden="1">Exemplo_Tomate_Trigo_OK!$E$13</definedName>
    <definedName name="solver_rhs2" localSheetId="12" hidden="1">FabricaMoveis_OK!$G$14</definedName>
    <definedName name="solver_rhs2" localSheetId="14" hidden="1">Inteira_Binaria_01!$G$12</definedName>
    <definedName name="solver_rhs2" localSheetId="15" hidden="1">Inteira_Binaria_02!$G$12:$G$16</definedName>
    <definedName name="solver_rhs2" localSheetId="16" hidden="1">Inteira_Binaria_03!$I$12</definedName>
    <definedName name="solver_rhs2" localSheetId="3" hidden="1">Investimentos_OK!$I$13</definedName>
    <definedName name="solver_rhs2" localSheetId="2" hidden="1">Notebooks_OK!$E$13</definedName>
    <definedName name="solver_rhs3" localSheetId="11" hidden="1">Agricultor_OK!$F$14</definedName>
    <definedName name="solver_rhs3" localSheetId="0" hidden="1">Bicicletas_OK!$G$14</definedName>
    <definedName name="solver_rhs3" localSheetId="13" hidden="1">Dieta_2_OK!$G$14</definedName>
    <definedName name="solver_rhs3" localSheetId="1" hidden="1">Dieta_OK!$G$14</definedName>
    <definedName name="solver_rhs3" localSheetId="6" hidden="1">Exemplo_Pao_Queijo_01!$E$14</definedName>
    <definedName name="solver_rhs3" localSheetId="7" hidden="1">Exemplo_Pao_Queijo_02!$E$14</definedName>
    <definedName name="solver_rhs3" localSheetId="8" hidden="1">Exemplo_Pao_Queijo_03!$E$14</definedName>
    <definedName name="solver_rhs3" localSheetId="9" hidden="1">Exemplo_Pao_Queijo_1!$F$14</definedName>
    <definedName name="solver_rhs3" localSheetId="10" hidden="1">Exemplo_Pao_Queijo_3!$E$14</definedName>
    <definedName name="solver_rhs3" localSheetId="5" hidden="1">Exemplo_PaoQueijo_0K!$E$14</definedName>
    <definedName name="solver_rhs3" localSheetId="4" hidden="1">Exemplo_Tomate_Trigo_OK!$E$14</definedName>
    <definedName name="solver_rhs3" localSheetId="12" hidden="1">FabricaMoveis_OK!$G$14</definedName>
    <definedName name="solver_rhs3" localSheetId="14" hidden="1">Inteira_Binaria_01!$G$13</definedName>
    <definedName name="solver_rhs3" localSheetId="15" hidden="1">Inteira_Binaria_02!$G$14</definedName>
    <definedName name="solver_rhs3" localSheetId="16" hidden="1">Inteira_Binaria_03!$I$13</definedName>
    <definedName name="solver_rhs3" localSheetId="3" hidden="1">Investimentos_OK!$I$14</definedName>
    <definedName name="solver_rhs3" localSheetId="2" hidden="1">Notebooks_OK!$E$14</definedName>
    <definedName name="solver_rhs4" localSheetId="11" hidden="1">Agricultor_OK!#REF!</definedName>
    <definedName name="solver_rhs4" localSheetId="0" hidden="1">Bicicletas_OK!$G$15</definedName>
    <definedName name="solver_rhs4" localSheetId="13" hidden="1">Dieta_2_OK!#REF!</definedName>
    <definedName name="solver_rhs4" localSheetId="6" hidden="1">Exemplo_Pao_Queijo_01!$E$15</definedName>
    <definedName name="solver_rhs4" localSheetId="7" hidden="1">Exemplo_Pao_Queijo_02!$E$15</definedName>
    <definedName name="solver_rhs4" localSheetId="8" hidden="1">Exemplo_Pao_Queijo_03!$E$15</definedName>
    <definedName name="solver_rhs4" localSheetId="9" hidden="1">Exemplo_Pao_Queijo_1!$F$15</definedName>
    <definedName name="solver_rhs4" localSheetId="10" hidden="1">Exemplo_Pao_Queijo_3!$E$15</definedName>
    <definedName name="solver_rhs4" localSheetId="5" hidden="1">Exemplo_PaoQueijo_0K!$E$15</definedName>
    <definedName name="solver_rhs4" localSheetId="4" hidden="1">Exemplo_Tomate_Trigo_OK!#REF!</definedName>
    <definedName name="solver_rhs4" localSheetId="12" hidden="1">FabricaMoveis_OK!#REF!</definedName>
    <definedName name="solver_rhs4" localSheetId="14" hidden="1">Inteira_Binaria_01!$G$14</definedName>
    <definedName name="solver_rhs4" localSheetId="15" hidden="1">Inteira_Binaria_02!$G$14</definedName>
    <definedName name="solver_rhs4" localSheetId="16" hidden="1">Inteira_Binaria_03!$I$14</definedName>
    <definedName name="solver_rhs4" localSheetId="3" hidden="1">Investimentos_OK!$I$15</definedName>
    <definedName name="solver_rhs4" localSheetId="2" hidden="1">Notebooks_OK!$E$15</definedName>
    <definedName name="solver_rhs5" localSheetId="6" hidden="1">Exemplo_Pao_Queijo_01!#REF!</definedName>
    <definedName name="solver_rhs5" localSheetId="7" hidden="1">Exemplo_Pao_Queijo_02!#REF!</definedName>
    <definedName name="solver_rhs5" localSheetId="8" hidden="1">Exemplo_Pao_Queijo_03!#REF!</definedName>
    <definedName name="solver_rhs5" localSheetId="9" hidden="1">Exemplo_Pao_Queijo_1!#REF!</definedName>
    <definedName name="solver_rhs5" localSheetId="10" hidden="1">Exemplo_Pao_Queijo_3!#REF!</definedName>
    <definedName name="solver_rhs5" localSheetId="5" hidden="1">Exemplo_PaoQueijo_0K!#REF!</definedName>
    <definedName name="solver_rhs5" localSheetId="4" hidden="1">Exemplo_Tomate_Trigo_OK!#REF!</definedName>
    <definedName name="solver_rhs5" localSheetId="16" hidden="1">Inteira_Binaria_03!$I$15</definedName>
    <definedName name="solver_rhs5" localSheetId="3" hidden="1">Investimentos_OK!$I$16</definedName>
    <definedName name="solver_rhs6" localSheetId="6" hidden="1">Exemplo_Pao_Queijo_01!#REF!</definedName>
    <definedName name="solver_rhs6" localSheetId="7" hidden="1">Exemplo_Pao_Queijo_02!#REF!</definedName>
    <definedName name="solver_rhs6" localSheetId="8" hidden="1">Exemplo_Pao_Queijo_03!#REF!</definedName>
    <definedName name="solver_rhs6" localSheetId="9" hidden="1">Exemplo_Pao_Queijo_1!#REF!</definedName>
    <definedName name="solver_rhs6" localSheetId="10" hidden="1">Exemplo_Pao_Queijo_3!#REF!</definedName>
    <definedName name="solver_rhs6" localSheetId="5" hidden="1">Exemplo_PaoQueijo_0K!#REF!</definedName>
    <definedName name="solver_rhs6" localSheetId="4" hidden="1">Exemplo_Tomate_Trigo_OK!#REF!</definedName>
    <definedName name="solver_rhs6" localSheetId="16" hidden="1">Inteira_Binaria_03!$I$16</definedName>
    <definedName name="solver_rhs6" localSheetId="3" hidden="1">Investimentos_OK!$I$17</definedName>
    <definedName name="solver_rhs7" localSheetId="6" hidden="1">Exemplo_Pao_Queijo_01!#REF!</definedName>
    <definedName name="solver_rhs7" localSheetId="7" hidden="1">Exemplo_Pao_Queijo_02!#REF!</definedName>
    <definedName name="solver_rhs7" localSheetId="8" hidden="1">Exemplo_Pao_Queijo_03!#REF!</definedName>
    <definedName name="solver_rhs7" localSheetId="9" hidden="1">Exemplo_Pao_Queijo_1!#REF!</definedName>
    <definedName name="solver_rhs7" localSheetId="10" hidden="1">Exemplo_Pao_Queijo_3!#REF!</definedName>
    <definedName name="solver_rhs7" localSheetId="5" hidden="1">Exemplo_PaoQueijo_0K!#REF!</definedName>
    <definedName name="solver_rhs7" localSheetId="4" hidden="1">Exemplo_Tomate_Trigo_OK!#REF!</definedName>
    <definedName name="solver_rhs7" localSheetId="16" hidden="1">Inteira_Binaria_03!$I$17</definedName>
    <definedName name="solver_rhs7" localSheetId="3" hidden="1">Investimentos_OK!$I$18</definedName>
    <definedName name="solver_rhs8" localSheetId="6" hidden="1">Exemplo_Pao_Queijo_01!#REF!</definedName>
    <definedName name="solver_rhs8" localSheetId="7" hidden="1">Exemplo_Pao_Queijo_02!#REF!</definedName>
    <definedName name="solver_rhs8" localSheetId="8" hidden="1">Exemplo_Pao_Queijo_03!#REF!</definedName>
    <definedName name="solver_rhs8" localSheetId="9" hidden="1">Exemplo_Pao_Queijo_1!#REF!</definedName>
    <definedName name="solver_rhs8" localSheetId="10" hidden="1">Exemplo_Pao_Queijo_3!#REF!</definedName>
    <definedName name="solver_rhs8" localSheetId="5" hidden="1">Exemplo_PaoQueijo_0K!#REF!</definedName>
    <definedName name="solver_rhs8" localSheetId="4" hidden="1">Exemplo_Tomate_Trigo_OK!#REF!</definedName>
    <definedName name="solver_rhs8" localSheetId="3" hidden="1">Investimentos_OK!$I$19</definedName>
    <definedName name="solver_rhs9" localSheetId="6" hidden="1">Exemplo_Pao_Queijo_01!#REF!</definedName>
    <definedName name="solver_rhs9" localSheetId="7" hidden="1">Exemplo_Pao_Queijo_02!#REF!</definedName>
    <definedName name="solver_rhs9" localSheetId="8" hidden="1">Exemplo_Pao_Queijo_03!#REF!</definedName>
    <definedName name="solver_rhs9" localSheetId="9" hidden="1">Exemplo_Pao_Queijo_1!#REF!</definedName>
    <definedName name="solver_rhs9" localSheetId="10" hidden="1">Exemplo_Pao_Queijo_3!#REF!</definedName>
    <definedName name="solver_rhs9" localSheetId="5" hidden="1">Exemplo_PaoQueijo_0K!#REF!</definedName>
    <definedName name="solver_rhs9" localSheetId="4" hidden="1">Exemplo_Tomate_Trigo_OK!#REF!</definedName>
    <definedName name="solver_rhs9" localSheetId="3" hidden="1">Investimentos_OK!$I$20</definedName>
    <definedName name="solver_rlx" localSheetId="11" hidden="1">2</definedName>
    <definedName name="solver_rlx" localSheetId="0" hidden="1">2</definedName>
    <definedName name="solver_rlx" localSheetId="13" hidden="1">2</definedName>
    <definedName name="solver_rlx" localSheetId="1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5" hidden="1">2</definedName>
    <definedName name="solver_rlx" localSheetId="4" hidden="1">2</definedName>
    <definedName name="solver_rlx" localSheetId="12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3" hidden="1">2</definedName>
    <definedName name="solver_rlx" localSheetId="2" hidden="1">2</definedName>
    <definedName name="solver_rsd" localSheetId="11" hidden="1">0</definedName>
    <definedName name="solver_rsd" localSheetId="0" hidden="1">0</definedName>
    <definedName name="solver_rsd" localSheetId="13" hidden="1">0</definedName>
    <definedName name="solver_rsd" localSheetId="1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5" hidden="1">0</definedName>
    <definedName name="solver_rsd" localSheetId="4" hidden="1">0</definedName>
    <definedName name="solver_rsd" localSheetId="12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3" hidden="1">0</definedName>
    <definedName name="solver_rsd" localSheetId="2" hidden="1">0</definedName>
    <definedName name="solver_scl" localSheetId="11" hidden="1">2</definedName>
    <definedName name="solver_scl" localSheetId="0" hidden="1">2</definedName>
    <definedName name="solver_scl" localSheetId="13" hidden="1">2</definedName>
    <definedName name="solver_scl" localSheetId="1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5" hidden="1">1</definedName>
    <definedName name="solver_scl" localSheetId="4" hidden="1">1</definedName>
    <definedName name="solver_scl" localSheetId="12" hidden="1">2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3" hidden="1">1</definedName>
    <definedName name="solver_scl" localSheetId="2" hidden="1">1</definedName>
    <definedName name="solver_sho" localSheetId="11" hidden="1">2</definedName>
    <definedName name="solver_sho" localSheetId="0" hidden="1">2</definedName>
    <definedName name="solver_sho" localSheetId="13" hidden="1">2</definedName>
    <definedName name="solver_sho" localSheetId="1" hidden="1">1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5" hidden="1">2</definedName>
    <definedName name="solver_sho" localSheetId="4" hidden="1">2</definedName>
    <definedName name="solver_sho" localSheetId="12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3" hidden="1">2</definedName>
    <definedName name="solver_sho" localSheetId="2" hidden="1">1</definedName>
    <definedName name="solver_ssz" localSheetId="11" hidden="1">100</definedName>
    <definedName name="solver_ssz" localSheetId="0" hidden="1">100</definedName>
    <definedName name="solver_ssz" localSheetId="13" hidden="1">100</definedName>
    <definedName name="solver_ssz" localSheetId="1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5" hidden="1">100</definedName>
    <definedName name="solver_ssz" localSheetId="4" hidden="1">100</definedName>
    <definedName name="solver_ssz" localSheetId="12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3" hidden="1">100</definedName>
    <definedName name="solver_ssz" localSheetId="2" hidden="1">100</definedName>
    <definedName name="solver_tim" localSheetId="11" hidden="1">2147483647</definedName>
    <definedName name="solver_tim" localSheetId="0" hidden="1">2147483647</definedName>
    <definedName name="solver_tim" localSheetId="13" hidden="1">2147483647</definedName>
    <definedName name="solver_tim" localSheetId="1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5" hidden="1">2147483647</definedName>
    <definedName name="solver_tim" localSheetId="4" hidden="1">2147483647</definedName>
    <definedName name="solver_tim" localSheetId="12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3" hidden="1">2147483647</definedName>
    <definedName name="solver_tim" localSheetId="2" hidden="1">2147483647</definedName>
    <definedName name="solver_tol" localSheetId="11" hidden="1">0.01</definedName>
    <definedName name="solver_tol" localSheetId="0" hidden="1">0.01</definedName>
    <definedName name="solver_tol" localSheetId="13" hidden="1">0.01</definedName>
    <definedName name="solver_tol" localSheetId="1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5" hidden="1">0.01</definedName>
    <definedName name="solver_tol" localSheetId="4" hidden="1">0.01</definedName>
    <definedName name="solver_tol" localSheetId="12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3" hidden="1">0.01</definedName>
    <definedName name="solver_tol" localSheetId="2" hidden="1">0.01</definedName>
    <definedName name="solver_typ" localSheetId="11" hidden="1">1</definedName>
    <definedName name="solver_typ" localSheetId="0" hidden="1">1</definedName>
    <definedName name="solver_typ" localSheetId="13" hidden="1">2</definedName>
    <definedName name="solver_typ" localSheetId="1" hidden="1">2</definedName>
    <definedName name="solver_typ" localSheetId="6" hidden="1">1</definedName>
    <definedName name="solver_typ" localSheetId="7" hidden="1">1</definedName>
    <definedName name="solver_typ" localSheetId="8" hidden="1">1</definedName>
    <definedName name="solver_typ" localSheetId="9" hidden="1">1</definedName>
    <definedName name="solver_typ" localSheetId="10" hidden="1">1</definedName>
    <definedName name="solver_typ" localSheetId="5" hidden="1">1</definedName>
    <definedName name="solver_typ" localSheetId="4" hidden="1">1</definedName>
    <definedName name="solver_typ" localSheetId="12" hidden="1">1</definedName>
    <definedName name="solver_typ" localSheetId="14" hidden="1">1</definedName>
    <definedName name="solver_typ" localSheetId="15" hidden="1">1</definedName>
    <definedName name="solver_typ" localSheetId="16" hidden="1">1</definedName>
    <definedName name="solver_typ" localSheetId="3" hidden="1">1</definedName>
    <definedName name="solver_typ" localSheetId="2" hidden="1">1</definedName>
    <definedName name="solver_val" localSheetId="11" hidden="1">0</definedName>
    <definedName name="solver_val" localSheetId="0" hidden="1">0</definedName>
    <definedName name="solver_val" localSheetId="13" hidden="1">0</definedName>
    <definedName name="solver_val" localSheetId="1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5" hidden="1">0</definedName>
    <definedName name="solver_val" localSheetId="4" hidden="1">0</definedName>
    <definedName name="solver_val" localSheetId="12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3" hidden="1">0</definedName>
    <definedName name="solver_val" localSheetId="2" hidden="1">0</definedName>
    <definedName name="solver_ver" localSheetId="11" hidden="1">3</definedName>
    <definedName name="solver_ver" localSheetId="0" hidden="1">3</definedName>
    <definedName name="solver_ver" localSheetId="13" hidden="1">3</definedName>
    <definedName name="solver_ver" localSheetId="1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5" hidden="1">3</definedName>
    <definedName name="solver_ver" localSheetId="4" hidden="1">3</definedName>
    <definedName name="solver_ver" localSheetId="12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3" hidden="1">3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" i="77" l="1"/>
  <c r="F12" i="77"/>
  <c r="F7" i="99" l="1"/>
  <c r="F14" i="99"/>
  <c r="F13" i="99"/>
  <c r="F12" i="99"/>
  <c r="E14" i="97"/>
  <c r="E13" i="97"/>
  <c r="E12" i="97"/>
  <c r="E7" i="97"/>
  <c r="F12" i="96"/>
  <c r="F7" i="96"/>
  <c r="F14" i="96"/>
  <c r="F13" i="96"/>
  <c r="H13" i="79" l="1"/>
  <c r="H14" i="79"/>
  <c r="H15" i="79"/>
  <c r="H16" i="79"/>
  <c r="H17" i="79"/>
  <c r="H12" i="79"/>
  <c r="H7" i="79"/>
  <c r="F15" i="77"/>
  <c r="F14" i="77"/>
  <c r="F13" i="77"/>
  <c r="F7" i="77"/>
  <c r="F13" i="71"/>
  <c r="F14" i="71"/>
  <c r="F12" i="71"/>
  <c r="F7" i="71"/>
  <c r="D15" i="68" l="1"/>
  <c r="D14" i="68"/>
  <c r="D13" i="68"/>
  <c r="D12" i="68"/>
  <c r="D7" i="68"/>
  <c r="D15" i="64"/>
  <c r="D14" i="64"/>
  <c r="D13" i="64"/>
  <c r="D12" i="64"/>
  <c r="D7" i="64"/>
  <c r="D13" i="62"/>
  <c r="D14" i="62"/>
  <c r="D15" i="62"/>
  <c r="D12" i="62"/>
  <c r="D7" i="62"/>
  <c r="D15" i="56"/>
  <c r="D14" i="56"/>
  <c r="D13" i="56"/>
  <c r="D12" i="56"/>
  <c r="D7" i="56"/>
  <c r="E13" i="50" l="1"/>
  <c r="E14" i="50"/>
  <c r="E15" i="50"/>
  <c r="E12" i="50"/>
  <c r="E7" i="50"/>
  <c r="D15" i="25" l="1"/>
  <c r="D14" i="25"/>
  <c r="D13" i="25"/>
  <c r="D12" i="25"/>
  <c r="D7" i="25"/>
  <c r="D14" i="20"/>
  <c r="D13" i="20"/>
  <c r="D12" i="20"/>
  <c r="D7" i="20"/>
  <c r="I20" i="17"/>
  <c r="H20" i="17"/>
  <c r="I19" i="17"/>
  <c r="H19" i="17"/>
  <c r="I18" i="17"/>
  <c r="H18" i="17"/>
  <c r="I17" i="17"/>
  <c r="H17" i="17"/>
  <c r="I16" i="17"/>
  <c r="H16" i="17"/>
  <c r="I15" i="17"/>
  <c r="H15" i="17"/>
  <c r="I14" i="17"/>
  <c r="H14" i="17"/>
  <c r="I13" i="17"/>
  <c r="H13" i="17"/>
  <c r="H12" i="17"/>
  <c r="H7" i="17"/>
  <c r="D14" i="15"/>
  <c r="D13" i="15"/>
  <c r="D12" i="15"/>
  <c r="D7" i="15"/>
  <c r="F14" i="11" l="1"/>
  <c r="F13" i="11"/>
  <c r="F12" i="11"/>
  <c r="F7" i="11"/>
  <c r="F15" i="1" l="1"/>
  <c r="F12" i="1" l="1"/>
  <c r="F14" i="1"/>
  <c r="F13" i="1"/>
  <c r="F7" i="1"/>
</calcChain>
</file>

<file path=xl/sharedStrings.xml><?xml version="1.0" encoding="utf-8"?>
<sst xmlns="http://schemas.openxmlformats.org/spreadsheetml/2006/main" count="403" uniqueCount="179">
  <si>
    <t>X1</t>
  </si>
  <si>
    <t>X2</t>
  </si>
  <si>
    <t>Valor ótimo</t>
  </si>
  <si>
    <t>Função objetivo: 
Maximizar</t>
  </si>
  <si>
    <t>C1</t>
  </si>
  <si>
    <t>C2</t>
  </si>
  <si>
    <t>Coeficientes da FO</t>
  </si>
  <si>
    <t>Coeficientes das Restrições</t>
  </si>
  <si>
    <t>A1</t>
  </si>
  <si>
    <t>A2</t>
  </si>
  <si>
    <t>Restrições</t>
  </si>
  <si>
    <t>Limites das restrições</t>
  </si>
  <si>
    <t>R1</t>
  </si>
  <si>
    <t>R2</t>
  </si>
  <si>
    <t>R3</t>
  </si>
  <si>
    <t>Variáveis de Decisão</t>
  </si>
  <si>
    <t>sujeito a</t>
  </si>
  <si>
    <t>Max L = 50X1 + 30X2</t>
  </si>
  <si>
    <t>R4</t>
  </si>
  <si>
    <t>4X1 + 4X2 &lt;= 4800</t>
  </si>
  <si>
    <t>2X1 + X2 &lt;= 2400</t>
  </si>
  <si>
    <t>X2  &gt;= 250</t>
  </si>
  <si>
    <t>X1  &gt;= 250</t>
  </si>
  <si>
    <t>Min C = 10X1 + 4X2</t>
  </si>
  <si>
    <t>3X1 + 2X2 &gt;= 60</t>
  </si>
  <si>
    <t>7X1 + 2X2 &gt;=84</t>
  </si>
  <si>
    <t>Função objetivo: 
Minimizar</t>
  </si>
  <si>
    <t>3X1 + 6X2 &gt;= 72</t>
  </si>
  <si>
    <t>Max L = 400 X1 + 300 X2</t>
  </si>
  <si>
    <t>X1 + X2 &lt;= 800</t>
  </si>
  <si>
    <t>2X1 + X2 &lt;= 1000</t>
  </si>
  <si>
    <t>X1  &lt;= 400</t>
  </si>
  <si>
    <t>X2  &lt;= 700</t>
  </si>
  <si>
    <t>R1 (Restrição de material disponível para a montagem)</t>
  </si>
  <si>
    <t>R2 (Restrição de horas de montagem disponíveis)</t>
  </si>
  <si>
    <t>R3 (Restrição número de telas do modelo 1 disponíveis)</t>
  </si>
  <si>
    <t>R4 (Restrição número de telas do modelo 1 disponíveis)</t>
  </si>
  <si>
    <t>XA</t>
  </si>
  <si>
    <t>XB</t>
  </si>
  <si>
    <t>XC</t>
  </si>
  <si>
    <t>XD</t>
  </si>
  <si>
    <t>XE</t>
  </si>
  <si>
    <t>XF</t>
  </si>
  <si>
    <t>C3</t>
  </si>
  <si>
    <t>C4</t>
  </si>
  <si>
    <t>C5</t>
  </si>
  <si>
    <t>C6</t>
  </si>
  <si>
    <t>A3</t>
  </si>
  <si>
    <t>A4</t>
  </si>
  <si>
    <t>A5</t>
  </si>
  <si>
    <t>A6</t>
  </si>
  <si>
    <t>R2 (Restrição de 25% como investimento máximo em A)</t>
  </si>
  <si>
    <t>R3 (Restrição de 25% como investimento máximo em B)</t>
  </si>
  <si>
    <t>R4 (Restrição de 25% como investimento máximo em C)</t>
  </si>
  <si>
    <t>R5 (Restrição de 25% como investimento máximo em D)</t>
  </si>
  <si>
    <t>R6 (Restrição de 25% como investimento máximo em E)</t>
  </si>
  <si>
    <t>R7 (Restrição de 25% como investimento máximo em F)</t>
  </si>
  <si>
    <t>R8 (Mínimo de 50% investidos em bonus a mais de 10 anos)</t>
  </si>
  <si>
    <t>R1 (Disponibilidade para os investimentos)</t>
  </si>
  <si>
    <t>R9 (Máximo de 35% em bonus de maior risco)</t>
  </si>
  <si>
    <t>Cb</t>
  </si>
  <si>
    <t>Ab</t>
  </si>
  <si>
    <t>X3</t>
  </si>
  <si>
    <t>Cx1</t>
  </si>
  <si>
    <t>R1 (Disponibilidade de ha)</t>
  </si>
  <si>
    <t>R3 (Restrição de fertilizantes)</t>
  </si>
  <si>
    <t>R2 (Restrição de disponibilidade de água)</t>
  </si>
  <si>
    <t>P</t>
  </si>
  <si>
    <t>B</t>
  </si>
  <si>
    <t>Cp</t>
  </si>
  <si>
    <t>R1 (Disponibilidade de farinha)</t>
  </si>
  <si>
    <t>R2 (Disponibilidade de ovos)</t>
  </si>
  <si>
    <t>R3 (Disponibilidade de óleo)</t>
  </si>
  <si>
    <t>R4 (Disponibilidade de queijo)</t>
  </si>
  <si>
    <t>Ap</t>
  </si>
  <si>
    <t>Cn</t>
  </si>
  <si>
    <t>N</t>
  </si>
  <si>
    <t>Na</t>
  </si>
  <si>
    <t>Sujeito a:</t>
  </si>
  <si>
    <t>FO</t>
  </si>
  <si>
    <t>[´-=KIOM</t>
  </si>
  <si>
    <t>Maximizar L = 150 XA + 190 XB + 180 XC +200 XD</t>
  </si>
  <si>
    <t>0,9 XA + 1,2 XB + 1,0 XC + 1,3 XD &lt;= 300;  (restrição de mão de obra)</t>
  </si>
  <si>
    <t>0,7 XA + 1,0 XB + 1,2 XC + 0,9 XD &lt;= 260;  (restrição de estocagem)</t>
  </si>
  <si>
    <t>1200 XA + 1000 XB + 900 XC + 1300 XD &lt;=400000; (restrição de matéria prima)</t>
  </si>
  <si>
    <t>XA, XB, XC, XD inteiros</t>
  </si>
  <si>
    <r>
      <t>X</t>
    </r>
    <r>
      <rPr>
        <sz val="11"/>
        <color theme="1"/>
        <rFont val="Calibri"/>
        <family val="2"/>
        <scheme val="minor"/>
      </rPr>
      <t>A</t>
    </r>
  </si>
  <si>
    <r>
      <t>X</t>
    </r>
    <r>
      <rPr>
        <sz val="11"/>
        <color theme="1"/>
        <rFont val="Calibri"/>
        <family val="2"/>
        <scheme val="minor"/>
      </rPr>
      <t>B</t>
    </r>
  </si>
  <si>
    <r>
      <t>X</t>
    </r>
    <r>
      <rPr>
        <sz val="11"/>
        <color theme="1"/>
        <rFont val="Calibri"/>
        <family val="2"/>
        <scheme val="minor"/>
      </rPr>
      <t>D</t>
    </r>
  </si>
  <si>
    <r>
      <t>Cx</t>
    </r>
    <r>
      <rPr>
        <sz val="11"/>
        <color theme="1"/>
        <rFont val="Calibri"/>
        <family val="2"/>
        <scheme val="minor"/>
      </rPr>
      <t>A</t>
    </r>
  </si>
  <si>
    <r>
      <t>C</t>
    </r>
    <r>
      <rPr>
        <sz val="11"/>
        <color theme="1"/>
        <rFont val="Calibri"/>
        <family val="2"/>
        <scheme val="minor"/>
      </rPr>
      <t>XB</t>
    </r>
  </si>
  <si>
    <r>
      <t>C</t>
    </r>
    <r>
      <rPr>
        <sz val="11"/>
        <color theme="1"/>
        <rFont val="Calibri"/>
        <family val="2"/>
        <scheme val="minor"/>
      </rPr>
      <t>XC</t>
    </r>
  </si>
  <si>
    <r>
      <t>C</t>
    </r>
    <r>
      <rPr>
        <sz val="11"/>
        <color theme="1"/>
        <rFont val="Calibri"/>
        <family val="2"/>
        <scheme val="minor"/>
      </rPr>
      <t>XD</t>
    </r>
  </si>
  <si>
    <r>
      <t>A</t>
    </r>
    <r>
      <rPr>
        <sz val="11"/>
        <color theme="1"/>
        <rFont val="Calibri"/>
        <family val="2"/>
        <scheme val="minor"/>
      </rPr>
      <t>XA</t>
    </r>
  </si>
  <si>
    <r>
      <t>A</t>
    </r>
    <r>
      <rPr>
        <sz val="11"/>
        <color theme="1"/>
        <rFont val="Calibri"/>
        <family val="2"/>
        <scheme val="minor"/>
      </rPr>
      <t>XB</t>
    </r>
  </si>
  <si>
    <r>
      <t>A</t>
    </r>
    <r>
      <rPr>
        <sz val="11"/>
        <color theme="1"/>
        <rFont val="Calibri"/>
        <family val="2"/>
        <scheme val="minor"/>
      </rPr>
      <t>XC</t>
    </r>
  </si>
  <si>
    <r>
      <t>A</t>
    </r>
    <r>
      <rPr>
        <sz val="11"/>
        <color theme="1"/>
        <rFont val="Calibri"/>
        <family val="2"/>
        <scheme val="minor"/>
      </rPr>
      <t>XD</t>
    </r>
  </si>
  <si>
    <t>R1  (restrição de mão de obra)</t>
  </si>
  <si>
    <t>R2  (restrição de estocagem)</t>
  </si>
  <si>
    <t>R3 (restrição de matéria prima)</t>
  </si>
  <si>
    <t>Maximizar VPL = 105,99 X1 + 128,90 X2 + 136,14 X3 + 117,38 X4</t>
  </si>
  <si>
    <t xml:space="preserve">   70 X1 + 80 X2 + 90 X3 + 50 X4 &lt;=200 (orçamento no ano 1);</t>
  </si>
  <si>
    <t xml:space="preserve">   15 X1 + 20 X2 + 20 X3 + 30 X4 &lt;= 70 (orçamento no ano 2);</t>
  </si>
  <si>
    <t xml:space="preserve">                 25 X2 +              40  X4 &lt;= 70 (orçamento no ano 3);</t>
  </si>
  <si>
    <t xml:space="preserve">   20 X1 + 15 X2 + 30 X3               &lt;= 70 (orçamento no ano 4);</t>
  </si>
  <si>
    <t xml:space="preserve">   20 X1 + 10 X2 + 20 X3 + 20 X4 &lt;= 70 (orçamento no ano 5) </t>
  </si>
  <si>
    <t xml:space="preserve">X1, X2, X3, X4 : binárias                      </t>
  </si>
  <si>
    <t>R1 (orçamento no ano 1)</t>
  </si>
  <si>
    <t>R2  (orçamento no ano 2)</t>
  </si>
  <si>
    <t>R3 (orçamento no ano 3)</t>
  </si>
  <si>
    <t>R5 (orçamento no ano 5)</t>
  </si>
  <si>
    <t>R4 (orçamento no ano 4)</t>
  </si>
  <si>
    <t>Max L = 5500 XA + 7800 XB + 4000 XC + 6500 XD + 8700 XE + 3300 XF</t>
  </si>
  <si>
    <t xml:space="preserve">   400 XA + 1800 XB + 200 XC+ 550 XD + 900 XE+ 750 XF &lt;=3200 (disponibilidade no ano 1);</t>
  </si>
  <si>
    <t xml:space="preserve"> 1000 XA + 200 XB + 1000 XC+ 650 XD + 1200 XE+ 900 XF &lt;=2800 (disponibilidade no ano 2);</t>
  </si>
  <si>
    <t xml:space="preserve">400 XA + 900 XB + 700 XC+ 1750 XD + 1100 XE+ 200 XF &lt;=2850 (disponibilidade no ano 3);    </t>
  </si>
  <si>
    <t xml:space="preserve">  XB +  XD +  XE            &lt;= 2 (Risco &gt;=4);</t>
  </si>
  <si>
    <t xml:space="preserve">  XA+  XF                         &lt;= 1 (A e F mutuamente exclusivos);</t>
  </si>
  <si>
    <t xml:space="preserve">  XC -  XE                         &lt;= 0 (C depende de E ser escolhido);</t>
  </si>
  <si>
    <t xml:space="preserve">XA, XB, XC, XD, XE, XF : binárias                      </t>
  </si>
  <si>
    <r>
      <t>X</t>
    </r>
    <r>
      <rPr>
        <sz val="10"/>
        <color theme="1"/>
        <rFont val="Calibri"/>
        <family val="2"/>
        <scheme val="minor"/>
      </rPr>
      <t>C</t>
    </r>
  </si>
  <si>
    <r>
      <t>X</t>
    </r>
    <r>
      <rPr>
        <sz val="11"/>
        <color theme="1"/>
        <rFont val="Calibri"/>
        <family val="2"/>
        <scheme val="minor"/>
      </rPr>
      <t>E</t>
    </r>
  </si>
  <si>
    <r>
      <t>X</t>
    </r>
    <r>
      <rPr>
        <sz val="11"/>
        <color theme="1"/>
        <rFont val="Calibri"/>
        <family val="2"/>
        <scheme val="minor"/>
      </rPr>
      <t>F</t>
    </r>
  </si>
  <si>
    <r>
      <t>C</t>
    </r>
    <r>
      <rPr>
        <sz val="11"/>
        <color theme="1"/>
        <rFont val="Calibri"/>
        <family val="2"/>
        <scheme val="minor"/>
      </rPr>
      <t>XE</t>
    </r>
  </si>
  <si>
    <r>
      <t>C</t>
    </r>
    <r>
      <rPr>
        <sz val="11"/>
        <color theme="1"/>
        <rFont val="Calibri"/>
        <family val="2"/>
        <scheme val="minor"/>
      </rPr>
      <t>XF</t>
    </r>
  </si>
  <si>
    <r>
      <t>A</t>
    </r>
    <r>
      <rPr>
        <sz val="11"/>
        <color theme="1"/>
        <rFont val="Calibri"/>
        <family val="2"/>
        <scheme val="minor"/>
      </rPr>
      <t>XE</t>
    </r>
  </si>
  <si>
    <r>
      <t>A</t>
    </r>
    <r>
      <rPr>
        <sz val="11"/>
        <color theme="1"/>
        <rFont val="Calibri"/>
        <family val="2"/>
        <scheme val="minor"/>
      </rPr>
      <t>XF</t>
    </r>
  </si>
  <si>
    <t>R1 (disponibilidade no ano 1)</t>
  </si>
  <si>
    <t>R2 (disponibilidade no ano 2)</t>
  </si>
  <si>
    <t>R3 (disponibilidade no ano 3)</t>
  </si>
  <si>
    <t>R4 (projetos com riscos &gt;=4)</t>
  </si>
  <si>
    <t>R5 (projetos A e F são mutuamente exclusivos)</t>
  </si>
  <si>
    <t>R6 (projeto C depende do E ser escolhido)</t>
  </si>
  <si>
    <t>X4</t>
  </si>
  <si>
    <r>
      <t>X</t>
    </r>
    <r>
      <rPr>
        <sz val="10"/>
        <color theme="1"/>
        <rFont val="Calibri"/>
        <family val="2"/>
        <scheme val="minor"/>
      </rPr>
      <t>E</t>
    </r>
  </si>
  <si>
    <r>
      <t>X</t>
    </r>
    <r>
      <rPr>
        <sz val="10"/>
        <color theme="1"/>
        <rFont val="Calibri"/>
        <family val="2"/>
        <scheme val="minor"/>
      </rPr>
      <t>M</t>
    </r>
  </si>
  <si>
    <r>
      <t>X</t>
    </r>
    <r>
      <rPr>
        <sz val="10"/>
        <color theme="1"/>
        <rFont val="Calibri"/>
        <family val="2"/>
        <scheme val="minor"/>
      </rPr>
      <t>A</t>
    </r>
  </si>
  <si>
    <r>
      <t>X</t>
    </r>
    <r>
      <rPr>
        <sz val="10"/>
        <color theme="1"/>
        <rFont val="Calibri"/>
        <family val="2"/>
        <scheme val="minor"/>
      </rPr>
      <t>P</t>
    </r>
  </si>
  <si>
    <r>
      <t>C</t>
    </r>
    <r>
      <rPr>
        <sz val="10"/>
        <color theme="1"/>
        <rFont val="Calibri"/>
        <family val="2"/>
        <scheme val="minor"/>
      </rPr>
      <t>E</t>
    </r>
  </si>
  <si>
    <r>
      <t>C</t>
    </r>
    <r>
      <rPr>
        <sz val="10"/>
        <color theme="1"/>
        <rFont val="Calibri"/>
        <family val="2"/>
        <scheme val="minor"/>
      </rPr>
      <t>M</t>
    </r>
  </si>
  <si>
    <r>
      <t>C</t>
    </r>
    <r>
      <rPr>
        <sz val="10"/>
        <color theme="1"/>
        <rFont val="Calibri"/>
        <family val="2"/>
        <scheme val="minor"/>
      </rPr>
      <t>A</t>
    </r>
  </si>
  <si>
    <r>
      <t>C</t>
    </r>
    <r>
      <rPr>
        <sz val="10"/>
        <color theme="1"/>
        <rFont val="Calibri"/>
        <family val="2"/>
        <scheme val="minor"/>
      </rPr>
      <t>P</t>
    </r>
  </si>
  <si>
    <r>
      <t>A</t>
    </r>
    <r>
      <rPr>
        <sz val="10"/>
        <color theme="1"/>
        <rFont val="Calibri"/>
        <family val="2"/>
        <scheme val="minor"/>
      </rPr>
      <t>E</t>
    </r>
  </si>
  <si>
    <r>
      <t>A</t>
    </r>
    <r>
      <rPr>
        <sz val="10"/>
        <color theme="1"/>
        <rFont val="Calibri"/>
        <family val="2"/>
        <scheme val="minor"/>
      </rPr>
      <t>M</t>
    </r>
  </si>
  <si>
    <r>
      <t>A</t>
    </r>
    <r>
      <rPr>
        <sz val="10"/>
        <color theme="1"/>
        <rFont val="Calibri"/>
        <family val="2"/>
        <scheme val="minor"/>
      </rPr>
      <t>A</t>
    </r>
  </si>
  <si>
    <r>
      <t>A</t>
    </r>
    <r>
      <rPr>
        <sz val="10"/>
        <color theme="1"/>
        <rFont val="Calibri"/>
        <family val="2"/>
        <scheme val="minor"/>
      </rPr>
      <t>P</t>
    </r>
  </si>
  <si>
    <r>
      <rPr>
        <sz val="14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1 (tábuas)</t>
    </r>
  </si>
  <si>
    <r>
      <rPr>
        <sz val="14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2 (pranchas)</t>
    </r>
  </si>
  <si>
    <r>
      <rPr>
        <sz val="14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3 (painéis)</t>
    </r>
  </si>
  <si>
    <t>Função objetivo:  Maximizar</t>
  </si>
  <si>
    <r>
      <t>X</t>
    </r>
    <r>
      <rPr>
        <sz val="10"/>
        <color theme="1"/>
        <rFont val="Calibri"/>
        <family val="2"/>
        <scheme val="minor"/>
      </rPr>
      <t>S</t>
    </r>
  </si>
  <si>
    <r>
      <t>C</t>
    </r>
    <r>
      <rPr>
        <sz val="10"/>
        <color theme="1"/>
        <rFont val="Calibri"/>
        <family val="2"/>
        <scheme val="minor"/>
      </rPr>
      <t>S</t>
    </r>
  </si>
  <si>
    <r>
      <t>A</t>
    </r>
    <r>
      <rPr>
        <sz val="10"/>
        <color theme="1"/>
        <rFont val="Calibri"/>
        <family val="2"/>
        <scheme val="minor"/>
      </rPr>
      <t>S</t>
    </r>
  </si>
  <si>
    <r>
      <rPr>
        <sz val="14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2 (adubo)</t>
    </r>
  </si>
  <si>
    <r>
      <rPr>
        <sz val="14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1 (terra)</t>
    </r>
  </si>
  <si>
    <r>
      <rPr>
        <sz val="14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3 (agua)</t>
    </r>
  </si>
  <si>
    <r>
      <rPr>
        <sz val="12"/>
        <color theme="1"/>
        <rFont val="Calibri"/>
        <family val="2"/>
        <scheme val="minor"/>
      </rPr>
      <t>Variáveis de Decisão</t>
    </r>
    <r>
      <rPr>
        <sz val="14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(héctares dedicadas a cada atividade)</t>
    </r>
  </si>
  <si>
    <r>
      <t>X</t>
    </r>
    <r>
      <rPr>
        <sz val="10"/>
        <color theme="1"/>
        <rFont val="Calibri"/>
        <family val="2"/>
        <scheme val="minor"/>
      </rPr>
      <t>L</t>
    </r>
  </si>
  <si>
    <r>
      <t>C</t>
    </r>
    <r>
      <rPr>
        <sz val="10"/>
        <color theme="1"/>
        <rFont val="Calibri"/>
        <family val="2"/>
        <scheme val="minor"/>
      </rPr>
      <t>C</t>
    </r>
  </si>
  <si>
    <r>
      <t>C</t>
    </r>
    <r>
      <rPr>
        <sz val="10"/>
        <color theme="1"/>
        <rFont val="Calibri"/>
        <family val="2"/>
        <scheme val="minor"/>
      </rPr>
      <t>L</t>
    </r>
  </si>
  <si>
    <r>
      <t>A</t>
    </r>
    <r>
      <rPr>
        <sz val="10"/>
        <color theme="1"/>
        <rFont val="Calibri"/>
        <family val="2"/>
        <scheme val="minor"/>
      </rPr>
      <t>C</t>
    </r>
  </si>
  <si>
    <r>
      <t>A</t>
    </r>
    <r>
      <rPr>
        <sz val="10"/>
        <color theme="1"/>
        <rFont val="Calibri"/>
        <family val="2"/>
        <scheme val="minor"/>
      </rPr>
      <t>L</t>
    </r>
  </si>
  <si>
    <t>Função objetivo:  Minimizar</t>
  </si>
  <si>
    <r>
      <rPr>
        <sz val="14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1 (vitamina A)</t>
    </r>
  </si>
  <si>
    <r>
      <rPr>
        <sz val="14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2 (vitamina B)</t>
    </r>
  </si>
  <si>
    <r>
      <rPr>
        <sz val="14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3 (vitamina D)</t>
    </r>
  </si>
  <si>
    <r>
      <t>X</t>
    </r>
    <r>
      <rPr>
        <sz val="10"/>
        <color theme="1"/>
        <rFont val="Calibri"/>
        <family val="2"/>
        <scheme val="minor"/>
      </rPr>
      <t>B</t>
    </r>
  </si>
  <si>
    <r>
      <t>X</t>
    </r>
    <r>
      <rPr>
        <sz val="10"/>
        <color theme="1"/>
        <rFont val="Calibri"/>
        <family val="2"/>
        <scheme val="minor"/>
      </rPr>
      <t>D</t>
    </r>
  </si>
  <si>
    <r>
      <t>C</t>
    </r>
    <r>
      <rPr>
        <sz val="10"/>
        <color theme="1"/>
        <rFont val="Calibri"/>
        <family val="2"/>
        <scheme val="minor"/>
      </rPr>
      <t>B</t>
    </r>
  </si>
  <si>
    <r>
      <t>C</t>
    </r>
    <r>
      <rPr>
        <sz val="10"/>
        <color theme="1"/>
        <rFont val="Calibri"/>
        <family val="2"/>
        <scheme val="minor"/>
      </rPr>
      <t>D</t>
    </r>
  </si>
  <si>
    <r>
      <t>A</t>
    </r>
    <r>
      <rPr>
        <sz val="10"/>
        <color theme="1"/>
        <rFont val="Calibri"/>
        <family val="2"/>
        <scheme val="minor"/>
      </rPr>
      <t>B</t>
    </r>
  </si>
  <si>
    <r>
      <t>A</t>
    </r>
    <r>
      <rPr>
        <sz val="10"/>
        <color theme="1"/>
        <rFont val="Calibri"/>
        <family val="2"/>
        <scheme val="minor"/>
      </rPr>
      <t>D</t>
    </r>
  </si>
  <si>
    <t>CX2</t>
  </si>
  <si>
    <t>CX3</t>
  </si>
  <si>
    <t>CX4</t>
  </si>
  <si>
    <t>AX1</t>
  </si>
  <si>
    <t>AX2</t>
  </si>
  <si>
    <t>AX3</t>
  </si>
  <si>
    <t>AX4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</si>
</sst>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 Light"/>
      <family val="2"/>
    </font>
    <font>
      <sz val="12"/>
      <color theme="1"/>
      <name val="Calibri"/>
      <family val="2"/>
      <scheme val="minor"/>
    </font>
    <font>
      <sz val="10"/>
      <color theme="1"/>
      <name val="Calibri Light"/>
      <family val="2"/>
    </font>
    <font>
      <sz val="12"/>
      <color rgb="FF000000"/>
      <name val="Calibri Light"/>
      <family val="2"/>
    </font>
    <font>
      <sz val="14"/>
      <color rgb="FF000000"/>
      <name val="Calibri Light"/>
      <family val="2"/>
      <scheme val="maj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readingOrder="1"/>
    </xf>
    <xf numFmtId="0" fontId="1" fillId="0" borderId="0" xfId="0" applyFont="1" applyBorder="1"/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readingOrder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6" fillId="0" borderId="0" xfId="0" applyFont="1" applyAlignment="1">
      <alignment horizontal="left" vertical="center" readingOrder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0" xfId="0" applyFont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/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/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/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abSelected="1" workbookViewId="0">
      <selection activeCell="F20" sqref="F20"/>
    </sheetView>
  </sheetViews>
  <sheetFormatPr defaultRowHeight="18.75" x14ac:dyDescent="0.3"/>
  <cols>
    <col min="2" max="2" width="14.140625" style="1" bestFit="1" customWidth="1"/>
    <col min="3" max="3" width="11.5703125" style="1" bestFit="1" customWidth="1"/>
    <col min="4" max="4" width="13.140625" style="1" customWidth="1"/>
    <col min="5" max="5" width="16.140625" style="1" customWidth="1"/>
    <col min="6" max="6" width="13.140625" style="1" bestFit="1" customWidth="1"/>
    <col min="7" max="7" width="23.42578125" style="1" bestFit="1" customWidth="1"/>
    <col min="8" max="8" width="8.7109375" style="1"/>
    <col min="9" max="9" width="9.7109375" style="1" bestFit="1" customWidth="1"/>
    <col min="10" max="10" width="13.5703125" style="1" customWidth="1"/>
  </cols>
  <sheetData>
    <row r="1" spans="2:10" x14ac:dyDescent="0.3">
      <c r="D1" s="41" t="s">
        <v>15</v>
      </c>
      <c r="E1" s="41"/>
    </row>
    <row r="2" spans="2:10" x14ac:dyDescent="0.3">
      <c r="D2" s="2" t="s">
        <v>0</v>
      </c>
      <c r="E2" s="2" t="s">
        <v>1</v>
      </c>
      <c r="I2" s="41" t="s">
        <v>17</v>
      </c>
      <c r="J2" s="41"/>
    </row>
    <row r="3" spans="2:10" x14ac:dyDescent="0.3">
      <c r="B3" s="6"/>
      <c r="C3" s="7"/>
      <c r="D3" s="9">
        <v>0</v>
      </c>
      <c r="E3" s="9">
        <v>0</v>
      </c>
      <c r="I3" s="42" t="s">
        <v>16</v>
      </c>
      <c r="J3" s="42"/>
    </row>
    <row r="4" spans="2:10" x14ac:dyDescent="0.3">
      <c r="I4" s="41" t="s">
        <v>19</v>
      </c>
      <c r="J4" s="41"/>
    </row>
    <row r="5" spans="2:10" x14ac:dyDescent="0.3">
      <c r="D5" s="43" t="s">
        <v>6</v>
      </c>
      <c r="E5" s="43"/>
      <c r="I5" s="41" t="s">
        <v>20</v>
      </c>
      <c r="J5" s="41"/>
    </row>
    <row r="6" spans="2:10" x14ac:dyDescent="0.3">
      <c r="B6" s="44" t="s">
        <v>3</v>
      </c>
      <c r="C6" s="41"/>
      <c r="D6" s="2" t="s">
        <v>4</v>
      </c>
      <c r="E6" s="2" t="s">
        <v>5</v>
      </c>
      <c r="F6" s="3" t="s">
        <v>2</v>
      </c>
      <c r="I6" s="41" t="s">
        <v>22</v>
      </c>
      <c r="J6" s="41"/>
    </row>
    <row r="7" spans="2:10" x14ac:dyDescent="0.3">
      <c r="B7" s="41"/>
      <c r="C7" s="41"/>
      <c r="D7" s="2">
        <v>50</v>
      </c>
      <c r="E7" s="2">
        <v>30</v>
      </c>
      <c r="F7" s="8">
        <f>D7*D3+E7*E3</f>
        <v>0</v>
      </c>
      <c r="I7" s="41" t="s">
        <v>21</v>
      </c>
      <c r="J7" s="41"/>
    </row>
    <row r="9" spans="2:10" x14ac:dyDescent="0.3">
      <c r="D9" s="41" t="s">
        <v>10</v>
      </c>
      <c r="E9" s="41"/>
      <c r="F9" s="41"/>
      <c r="G9" s="41"/>
    </row>
    <row r="10" spans="2:10" x14ac:dyDescent="0.3">
      <c r="C10" s="4" t="s">
        <v>10</v>
      </c>
      <c r="D10" s="45" t="s">
        <v>7</v>
      </c>
      <c r="E10" s="45"/>
      <c r="F10" s="46"/>
      <c r="G10" s="48" t="s">
        <v>11</v>
      </c>
    </row>
    <row r="11" spans="2:10" x14ac:dyDescent="0.3">
      <c r="C11" s="4"/>
      <c r="D11" s="5" t="s">
        <v>8</v>
      </c>
      <c r="E11" s="5" t="s">
        <v>9</v>
      </c>
      <c r="F11" s="47"/>
      <c r="G11" s="49"/>
    </row>
    <row r="12" spans="2:10" x14ac:dyDescent="0.3">
      <c r="C12" s="4" t="s">
        <v>12</v>
      </c>
      <c r="D12" s="5">
        <v>4</v>
      </c>
      <c r="E12" s="5">
        <v>4</v>
      </c>
      <c r="F12" s="8">
        <f>D3*D12+E3*E12</f>
        <v>0</v>
      </c>
      <c r="G12" s="5">
        <v>4800</v>
      </c>
    </row>
    <row r="13" spans="2:10" x14ac:dyDescent="0.3">
      <c r="C13" s="4" t="s">
        <v>13</v>
      </c>
      <c r="D13" s="5">
        <v>2</v>
      </c>
      <c r="E13" s="5">
        <v>1</v>
      </c>
      <c r="F13" s="8">
        <f>D13*D3+E13*E3</f>
        <v>0</v>
      </c>
      <c r="G13" s="5">
        <v>2400</v>
      </c>
    </row>
    <row r="14" spans="2:10" x14ac:dyDescent="0.3">
      <c r="C14" s="4" t="s">
        <v>14</v>
      </c>
      <c r="D14" s="5">
        <v>1</v>
      </c>
      <c r="E14" s="5">
        <v>0</v>
      </c>
      <c r="F14" s="8">
        <f>D14*D3+E14*E3</f>
        <v>0</v>
      </c>
      <c r="G14" s="5">
        <v>250</v>
      </c>
    </row>
    <row r="15" spans="2:10" x14ac:dyDescent="0.3">
      <c r="C15" s="4" t="s">
        <v>18</v>
      </c>
      <c r="D15" s="5">
        <v>0</v>
      </c>
      <c r="E15" s="5">
        <v>1</v>
      </c>
      <c r="F15" s="8">
        <f>D15*D3+E15*E3</f>
        <v>0</v>
      </c>
      <c r="G15" s="5">
        <v>250</v>
      </c>
    </row>
  </sheetData>
  <mergeCells count="13">
    <mergeCell ref="B6:C7"/>
    <mergeCell ref="D10:E10"/>
    <mergeCell ref="D9:G9"/>
    <mergeCell ref="G10:G11"/>
    <mergeCell ref="F10:F11"/>
    <mergeCell ref="I7:J7"/>
    <mergeCell ref="D1:E1"/>
    <mergeCell ref="I2:J2"/>
    <mergeCell ref="I4:J4"/>
    <mergeCell ref="I5:J5"/>
    <mergeCell ref="I6:J6"/>
    <mergeCell ref="I3:J3"/>
    <mergeCell ref="D5:E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workbookViewId="0">
      <selection activeCell="F20" sqref="F20"/>
    </sheetView>
  </sheetViews>
  <sheetFormatPr defaultRowHeight="18.75" x14ac:dyDescent="0.3"/>
  <cols>
    <col min="2" max="2" width="14.140625" style="1" bestFit="1" customWidth="1"/>
    <col min="3" max="3" width="11.5703125" style="1" bestFit="1" customWidth="1"/>
    <col min="4" max="4" width="14.7109375" style="1" customWidth="1"/>
    <col min="5" max="5" width="16.140625" style="1" customWidth="1"/>
    <col min="6" max="6" width="16" style="1" customWidth="1"/>
    <col min="7" max="7" width="14.5703125" style="1" customWidth="1"/>
    <col min="8" max="10" width="8.7109375" style="1"/>
    <col min="11" max="11" width="9.7109375" style="1" bestFit="1" customWidth="1"/>
    <col min="12" max="12" width="13.5703125" style="1" customWidth="1"/>
  </cols>
  <sheetData>
    <row r="1" spans="2:12" x14ac:dyDescent="0.3">
      <c r="D1" s="41" t="s">
        <v>15</v>
      </c>
      <c r="E1" s="41"/>
    </row>
    <row r="2" spans="2:12" x14ac:dyDescent="0.3">
      <c r="D2" s="2" t="s">
        <v>0</v>
      </c>
      <c r="E2" s="2" t="s">
        <v>1</v>
      </c>
      <c r="K2" s="41" t="s">
        <v>23</v>
      </c>
      <c r="L2" s="41"/>
    </row>
    <row r="3" spans="2:12" x14ac:dyDescent="0.3">
      <c r="C3" s="13"/>
      <c r="D3" s="9">
        <v>0</v>
      </c>
      <c r="E3" s="9">
        <v>0</v>
      </c>
      <c r="K3" s="42" t="s">
        <v>16</v>
      </c>
      <c r="L3" s="42"/>
    </row>
    <row r="4" spans="2:12" x14ac:dyDescent="0.3">
      <c r="K4" s="41" t="s">
        <v>24</v>
      </c>
      <c r="L4" s="41"/>
    </row>
    <row r="5" spans="2:12" x14ac:dyDescent="0.3">
      <c r="D5" s="43" t="s">
        <v>6</v>
      </c>
      <c r="E5" s="43"/>
      <c r="K5" s="41" t="s">
        <v>25</v>
      </c>
      <c r="L5" s="41"/>
    </row>
    <row r="6" spans="2:12" x14ac:dyDescent="0.3">
      <c r="B6" s="44" t="s">
        <v>26</v>
      </c>
      <c r="C6" s="41"/>
      <c r="D6" s="2" t="s">
        <v>4</v>
      </c>
      <c r="E6" s="2" t="s">
        <v>5</v>
      </c>
      <c r="F6" s="3" t="s">
        <v>2</v>
      </c>
      <c r="K6" s="41" t="s">
        <v>27</v>
      </c>
      <c r="L6" s="41"/>
    </row>
    <row r="7" spans="2:12" x14ac:dyDescent="0.3">
      <c r="B7" s="41"/>
      <c r="C7" s="41"/>
      <c r="D7" s="2">
        <v>10</v>
      </c>
      <c r="E7" s="2">
        <v>4</v>
      </c>
      <c r="F7" s="8">
        <f>D7*D3+E7*E3</f>
        <v>0</v>
      </c>
    </row>
    <row r="9" spans="2:12" x14ac:dyDescent="0.3">
      <c r="D9" s="41" t="s">
        <v>10</v>
      </c>
      <c r="E9" s="41"/>
      <c r="F9" s="41"/>
      <c r="G9" s="41"/>
    </row>
    <row r="10" spans="2:12" x14ac:dyDescent="0.3">
      <c r="C10" s="4" t="s">
        <v>10</v>
      </c>
      <c r="D10" s="45" t="s">
        <v>7</v>
      </c>
      <c r="E10" s="45"/>
      <c r="F10" s="46"/>
      <c r="G10" s="48" t="s">
        <v>11</v>
      </c>
    </row>
    <row r="11" spans="2:12" x14ac:dyDescent="0.3">
      <c r="C11" s="4"/>
      <c r="D11" s="5" t="s">
        <v>8</v>
      </c>
      <c r="E11" s="5" t="s">
        <v>9</v>
      </c>
      <c r="F11" s="47"/>
      <c r="G11" s="49"/>
    </row>
    <row r="12" spans="2:12" x14ac:dyDescent="0.3">
      <c r="C12" s="4" t="s">
        <v>12</v>
      </c>
      <c r="D12" s="5">
        <v>3</v>
      </c>
      <c r="E12" s="5">
        <v>2</v>
      </c>
      <c r="F12" s="8">
        <f>D3*D12+E3*E12</f>
        <v>0</v>
      </c>
      <c r="G12" s="5">
        <v>60</v>
      </c>
    </row>
    <row r="13" spans="2:12" x14ac:dyDescent="0.3">
      <c r="C13" s="4" t="s">
        <v>13</v>
      </c>
      <c r="D13" s="5">
        <v>7</v>
      </c>
      <c r="E13" s="5">
        <v>2</v>
      </c>
      <c r="F13" s="8">
        <f>D13*D3+E13*E3</f>
        <v>0</v>
      </c>
      <c r="G13" s="5">
        <v>84</v>
      </c>
    </row>
    <row r="14" spans="2:12" x14ac:dyDescent="0.3">
      <c r="C14" s="4" t="s">
        <v>14</v>
      </c>
      <c r="D14" s="5">
        <v>3</v>
      </c>
      <c r="E14" s="5">
        <v>6</v>
      </c>
      <c r="F14" s="8">
        <f>D14*D3+E14*E3</f>
        <v>0</v>
      </c>
      <c r="G14" s="5">
        <v>72</v>
      </c>
    </row>
  </sheetData>
  <mergeCells count="12">
    <mergeCell ref="B6:C7"/>
    <mergeCell ref="K6:L6"/>
    <mergeCell ref="D9:G9"/>
    <mergeCell ref="D10:E10"/>
    <mergeCell ref="F10:F11"/>
    <mergeCell ref="G10:G11"/>
    <mergeCell ref="D1:E1"/>
    <mergeCell ref="K2:L2"/>
    <mergeCell ref="K3:L3"/>
    <mergeCell ref="K4:L4"/>
    <mergeCell ref="D5:E5"/>
    <mergeCell ref="K5:L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3" sqref="C3"/>
    </sheetView>
  </sheetViews>
  <sheetFormatPr defaultRowHeight="18.75" x14ac:dyDescent="0.3"/>
  <cols>
    <col min="1" max="1" width="58.140625" style="1" bestFit="1" customWidth="1"/>
    <col min="2" max="2" width="14.7109375" style="1" customWidth="1"/>
    <col min="3" max="3" width="16.140625" style="1" customWidth="1"/>
    <col min="4" max="4" width="16" style="1" customWidth="1"/>
    <col min="5" max="5" width="14.5703125" style="1" customWidth="1"/>
    <col min="6" max="6" width="8.7109375" style="1"/>
    <col min="7" max="7" width="12.85546875" style="1" customWidth="1"/>
    <col min="8" max="8" width="13.5703125" style="1" customWidth="1"/>
  </cols>
  <sheetData>
    <row r="1" spans="1:8" x14ac:dyDescent="0.3">
      <c r="B1" s="41" t="s">
        <v>15</v>
      </c>
      <c r="C1" s="41"/>
    </row>
    <row r="2" spans="1:8" x14ac:dyDescent="0.3">
      <c r="B2" s="2" t="s">
        <v>0</v>
      </c>
      <c r="C2" s="2" t="s">
        <v>1</v>
      </c>
      <c r="G2" s="41" t="s">
        <v>28</v>
      </c>
      <c r="H2" s="41"/>
    </row>
    <row r="3" spans="1:8" x14ac:dyDescent="0.3">
      <c r="A3" s="13"/>
      <c r="B3" s="9">
        <v>0</v>
      </c>
      <c r="C3" s="9">
        <v>0</v>
      </c>
      <c r="G3" s="42" t="s">
        <v>16</v>
      </c>
      <c r="H3" s="42"/>
    </row>
    <row r="4" spans="1:8" x14ac:dyDescent="0.3">
      <c r="G4" s="41" t="s">
        <v>29</v>
      </c>
      <c r="H4" s="41"/>
    </row>
    <row r="5" spans="1:8" x14ac:dyDescent="0.3">
      <c r="B5" s="43" t="s">
        <v>6</v>
      </c>
      <c r="C5" s="43"/>
      <c r="G5" s="41" t="s">
        <v>30</v>
      </c>
      <c r="H5" s="41"/>
    </row>
    <row r="6" spans="1:8" x14ac:dyDescent="0.3">
      <c r="A6" s="44" t="s">
        <v>3</v>
      </c>
      <c r="B6" s="2" t="s">
        <v>4</v>
      </c>
      <c r="C6" s="2" t="s">
        <v>5</v>
      </c>
      <c r="D6" s="3" t="s">
        <v>2</v>
      </c>
      <c r="G6" s="41" t="s">
        <v>31</v>
      </c>
      <c r="H6" s="41"/>
    </row>
    <row r="7" spans="1:8" x14ac:dyDescent="0.3">
      <c r="A7" s="41"/>
      <c r="B7" s="2">
        <v>400</v>
      </c>
      <c r="C7" s="2">
        <v>300</v>
      </c>
      <c r="D7" s="8">
        <f>B7*B3+C7*C3</f>
        <v>0</v>
      </c>
      <c r="G7" s="41" t="s">
        <v>32</v>
      </c>
      <c r="H7" s="41"/>
    </row>
    <row r="9" spans="1:8" x14ac:dyDescent="0.3">
      <c r="B9" s="41" t="s">
        <v>10</v>
      </c>
      <c r="C9" s="41"/>
      <c r="D9" s="41"/>
      <c r="E9" s="41"/>
    </row>
    <row r="10" spans="1:8" x14ac:dyDescent="0.3">
      <c r="A10" s="4" t="s">
        <v>10</v>
      </c>
      <c r="B10" s="45" t="s">
        <v>7</v>
      </c>
      <c r="C10" s="45"/>
      <c r="D10" s="46"/>
      <c r="E10" s="48" t="s">
        <v>11</v>
      </c>
    </row>
    <row r="11" spans="1:8" x14ac:dyDescent="0.3">
      <c r="A11" s="4"/>
      <c r="B11" s="5" t="s">
        <v>8</v>
      </c>
      <c r="C11" s="5" t="s">
        <v>9</v>
      </c>
      <c r="D11" s="47"/>
      <c r="E11" s="49"/>
    </row>
    <row r="12" spans="1:8" x14ac:dyDescent="0.3">
      <c r="A12" s="4" t="s">
        <v>33</v>
      </c>
      <c r="B12" s="5">
        <v>1</v>
      </c>
      <c r="C12" s="5">
        <v>1</v>
      </c>
      <c r="D12" s="8">
        <f>B3*B12+C3*C12</f>
        <v>0</v>
      </c>
      <c r="E12" s="5">
        <v>800</v>
      </c>
    </row>
    <row r="13" spans="1:8" x14ac:dyDescent="0.3">
      <c r="A13" s="4" t="s">
        <v>34</v>
      </c>
      <c r="B13" s="5">
        <v>2</v>
      </c>
      <c r="C13" s="5">
        <v>1</v>
      </c>
      <c r="D13" s="8">
        <f>B13*B3+C13*C3</f>
        <v>0</v>
      </c>
      <c r="E13" s="5">
        <v>1000</v>
      </c>
    </row>
    <row r="14" spans="1:8" x14ac:dyDescent="0.3">
      <c r="A14" s="4" t="s">
        <v>35</v>
      </c>
      <c r="B14" s="5">
        <v>1</v>
      </c>
      <c r="C14" s="5">
        <v>0</v>
      </c>
      <c r="D14" s="8">
        <f>B14*B3+C14*C3</f>
        <v>0</v>
      </c>
      <c r="E14" s="5">
        <v>400</v>
      </c>
    </row>
    <row r="15" spans="1:8" x14ac:dyDescent="0.3">
      <c r="A15" s="4" t="s">
        <v>36</v>
      </c>
      <c r="B15" s="5">
        <v>0</v>
      </c>
      <c r="C15" s="5">
        <v>1</v>
      </c>
      <c r="D15" s="8">
        <v>0</v>
      </c>
      <c r="E15" s="5">
        <v>700</v>
      </c>
    </row>
  </sheetData>
  <scenarios current="0">
    <scenario name="CenarioTeste" count="2" user="AranBey" comment="Criado por AranBey em 8/27/2019">
      <inputCells r="B3" val="200"/>
      <inputCells r="C3" val="600"/>
    </scenario>
  </scenarios>
  <mergeCells count="13">
    <mergeCell ref="A6:A7"/>
    <mergeCell ref="G6:H6"/>
    <mergeCell ref="B9:E9"/>
    <mergeCell ref="B10:C10"/>
    <mergeCell ref="D10:D11"/>
    <mergeCell ref="E10:E11"/>
    <mergeCell ref="G7:H7"/>
    <mergeCell ref="B1:C1"/>
    <mergeCell ref="G2:H2"/>
    <mergeCell ref="G3:H3"/>
    <mergeCell ref="G4:H4"/>
    <mergeCell ref="B5:C5"/>
    <mergeCell ref="G5:H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C21" sqref="C21"/>
    </sheetView>
  </sheetViews>
  <sheetFormatPr defaultRowHeight="18.75" x14ac:dyDescent="0.3"/>
  <cols>
    <col min="1" max="1" width="54.85546875" style="1" bestFit="1" customWidth="1"/>
    <col min="2" max="2" width="8.5703125" style="1" bestFit="1" customWidth="1"/>
    <col min="3" max="3" width="8.5703125" style="1" customWidth="1"/>
    <col min="4" max="4" width="9.5703125" style="1" customWidth="1"/>
    <col min="5" max="6" width="8.5703125" style="1" bestFit="1" customWidth="1"/>
    <col min="7" max="7" width="9.5703125" style="1" customWidth="1"/>
    <col min="8" max="8" width="13.140625" style="1" bestFit="1" customWidth="1"/>
    <col min="9" max="9" width="23.42578125" style="1" bestFit="1" customWidth="1"/>
    <col min="10" max="10" width="13.5703125" style="1" customWidth="1"/>
  </cols>
  <sheetData>
    <row r="1" spans="1:10" x14ac:dyDescent="0.3">
      <c r="B1" s="53" t="s">
        <v>15</v>
      </c>
      <c r="C1" s="54"/>
      <c r="D1" s="54"/>
      <c r="E1" s="54"/>
      <c r="F1" s="54"/>
      <c r="G1" s="54"/>
    </row>
    <row r="2" spans="1:10" x14ac:dyDescent="0.3"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</row>
    <row r="3" spans="1:10" x14ac:dyDescent="0.3">
      <c r="A3" s="13"/>
      <c r="B3" s="9">
        <v>112500</v>
      </c>
      <c r="C3" s="9">
        <v>75000</v>
      </c>
      <c r="D3" s="9">
        <v>187500</v>
      </c>
      <c r="E3" s="9">
        <v>187500</v>
      </c>
      <c r="F3" s="9">
        <v>0</v>
      </c>
      <c r="G3" s="9">
        <v>187500</v>
      </c>
    </row>
    <row r="5" spans="1:10" x14ac:dyDescent="0.3">
      <c r="B5" s="41" t="s">
        <v>6</v>
      </c>
      <c r="C5" s="41"/>
      <c r="D5" s="41"/>
      <c r="E5" s="41"/>
      <c r="F5" s="41"/>
      <c r="G5" s="41"/>
    </row>
    <row r="6" spans="1:10" x14ac:dyDescent="0.3">
      <c r="A6" s="44" t="s">
        <v>3</v>
      </c>
      <c r="B6" s="2" t="s">
        <v>4</v>
      </c>
      <c r="C6" s="2" t="s">
        <v>5</v>
      </c>
      <c r="D6" s="2" t="s">
        <v>43</v>
      </c>
      <c r="E6" s="2" t="s">
        <v>44</v>
      </c>
      <c r="F6" s="2" t="s">
        <v>45</v>
      </c>
      <c r="G6" s="2" t="s">
        <v>46</v>
      </c>
      <c r="H6" s="3" t="s">
        <v>2</v>
      </c>
      <c r="I6" s="18"/>
      <c r="J6" s="18"/>
    </row>
    <row r="7" spans="1:10" x14ac:dyDescent="0.3">
      <c r="A7" s="41"/>
      <c r="B7" s="2">
        <v>8.6499999999999994E-2</v>
      </c>
      <c r="C7" s="2">
        <v>9.5000000000000001E-2</v>
      </c>
      <c r="D7" s="2">
        <v>0.1</v>
      </c>
      <c r="E7" s="2">
        <v>8.7499999999999994E-2</v>
      </c>
      <c r="F7" s="2">
        <v>9.2499999999999999E-2</v>
      </c>
      <c r="G7" s="2">
        <v>0.09</v>
      </c>
      <c r="H7" s="8">
        <f>$B$3*B7+$C$3*C7+$D$3*D7+$E$3*E7+$F$3*F7+$G$3*G7</f>
        <v>68887.5</v>
      </c>
    </row>
    <row r="9" spans="1:10" x14ac:dyDescent="0.3">
      <c r="B9" s="41" t="s">
        <v>10</v>
      </c>
      <c r="C9" s="41"/>
      <c r="D9" s="41"/>
      <c r="E9" s="41"/>
      <c r="F9" s="14"/>
      <c r="G9" s="14"/>
    </row>
    <row r="10" spans="1:10" x14ac:dyDescent="0.25">
      <c r="A10" s="4" t="s">
        <v>10</v>
      </c>
      <c r="B10" s="45" t="s">
        <v>7</v>
      </c>
      <c r="C10" s="45"/>
      <c r="D10" s="45"/>
      <c r="E10" s="45"/>
      <c r="F10" s="45"/>
      <c r="G10" s="45"/>
      <c r="H10" s="46"/>
      <c r="I10" s="48" t="s">
        <v>11</v>
      </c>
      <c r="J10" s="15"/>
    </row>
    <row r="11" spans="1:10" x14ac:dyDescent="0.25">
      <c r="A11" s="4"/>
      <c r="B11" s="5" t="s">
        <v>8</v>
      </c>
      <c r="C11" s="5" t="s">
        <v>9</v>
      </c>
      <c r="D11" s="5" t="s">
        <v>47</v>
      </c>
      <c r="E11" s="5" t="s">
        <v>48</v>
      </c>
      <c r="F11" s="5" t="s">
        <v>49</v>
      </c>
      <c r="G11" s="5" t="s">
        <v>50</v>
      </c>
      <c r="H11" s="47"/>
      <c r="I11" s="49"/>
      <c r="J11" s="15"/>
    </row>
    <row r="12" spans="1:10" x14ac:dyDescent="0.3">
      <c r="A12" s="19" t="s">
        <v>58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8">
        <f>$B$3*B12+$C$3*C12+$D$3*D12+$E$3*E12+$F$3*F12+$G$3*G12</f>
        <v>750000</v>
      </c>
      <c r="I12" s="5">
        <v>750000</v>
      </c>
      <c r="J12" s="16"/>
    </row>
    <row r="13" spans="1:10" x14ac:dyDescent="0.3">
      <c r="A13" s="19" t="s">
        <v>51</v>
      </c>
      <c r="B13" s="5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8">
        <f t="shared" ref="H13:H20" si="0">$B$3*B13+$C$3*C13+$D$3*D13+$E$3*E13+$F$3*F13+$G$3*G13</f>
        <v>112500</v>
      </c>
      <c r="I13" s="5">
        <f t="shared" ref="I13:I18" si="1">750000*25%</f>
        <v>187500</v>
      </c>
      <c r="J13" s="16"/>
    </row>
    <row r="14" spans="1:10" x14ac:dyDescent="0.3">
      <c r="A14" s="19" t="s">
        <v>52</v>
      </c>
      <c r="B14" s="5">
        <v>0</v>
      </c>
      <c r="C14" s="5">
        <v>1</v>
      </c>
      <c r="D14" s="5">
        <v>0</v>
      </c>
      <c r="E14" s="5">
        <v>0</v>
      </c>
      <c r="F14" s="5">
        <v>0</v>
      </c>
      <c r="G14" s="5">
        <v>0</v>
      </c>
      <c r="H14" s="8">
        <f t="shared" si="0"/>
        <v>75000</v>
      </c>
      <c r="I14" s="5">
        <f t="shared" si="1"/>
        <v>187500</v>
      </c>
      <c r="J14" s="16"/>
    </row>
    <row r="15" spans="1:10" x14ac:dyDescent="0.3">
      <c r="A15" s="19" t="s">
        <v>53</v>
      </c>
      <c r="B15" s="5">
        <v>0</v>
      </c>
      <c r="C15" s="5">
        <v>0</v>
      </c>
      <c r="D15" s="5">
        <v>1</v>
      </c>
      <c r="E15" s="5">
        <v>0</v>
      </c>
      <c r="F15" s="5">
        <v>0</v>
      </c>
      <c r="G15" s="5">
        <v>0</v>
      </c>
      <c r="H15" s="8">
        <f t="shared" si="0"/>
        <v>187500</v>
      </c>
      <c r="I15" s="5">
        <f t="shared" si="1"/>
        <v>187500</v>
      </c>
      <c r="J15" s="16"/>
    </row>
    <row r="16" spans="1:10" x14ac:dyDescent="0.3">
      <c r="A16" s="19" t="s">
        <v>54</v>
      </c>
      <c r="B16" s="5">
        <v>0</v>
      </c>
      <c r="C16" s="5">
        <v>0</v>
      </c>
      <c r="D16" s="5">
        <v>0</v>
      </c>
      <c r="E16" s="5">
        <v>1</v>
      </c>
      <c r="F16" s="5">
        <v>0</v>
      </c>
      <c r="G16" s="5">
        <v>0</v>
      </c>
      <c r="H16" s="8">
        <f t="shared" si="0"/>
        <v>187500</v>
      </c>
      <c r="I16" s="5">
        <f t="shared" si="1"/>
        <v>187500</v>
      </c>
      <c r="J16" s="16"/>
    </row>
    <row r="17" spans="1:10" x14ac:dyDescent="0.3">
      <c r="A17" s="19" t="s">
        <v>55</v>
      </c>
      <c r="B17" s="5">
        <v>0</v>
      </c>
      <c r="C17" s="5">
        <v>0</v>
      </c>
      <c r="D17" s="5">
        <v>0</v>
      </c>
      <c r="E17" s="5">
        <v>0</v>
      </c>
      <c r="F17" s="5">
        <v>1</v>
      </c>
      <c r="G17" s="5">
        <v>0</v>
      </c>
      <c r="H17" s="8">
        <f t="shared" si="0"/>
        <v>0</v>
      </c>
      <c r="I17" s="5">
        <f t="shared" si="1"/>
        <v>187500</v>
      </c>
      <c r="J17" s="16"/>
    </row>
    <row r="18" spans="1:10" x14ac:dyDescent="0.3">
      <c r="A18" s="19" t="s">
        <v>56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1</v>
      </c>
      <c r="H18" s="8">
        <f t="shared" si="0"/>
        <v>187500</v>
      </c>
      <c r="I18" s="5">
        <f t="shared" si="1"/>
        <v>187500</v>
      </c>
      <c r="J18" s="16"/>
    </row>
    <row r="19" spans="1:10" x14ac:dyDescent="0.3">
      <c r="A19" s="19" t="s">
        <v>57</v>
      </c>
      <c r="B19" s="5">
        <v>1</v>
      </c>
      <c r="C19" s="5">
        <v>1</v>
      </c>
      <c r="D19" s="5">
        <v>0</v>
      </c>
      <c r="E19" s="5">
        <v>1</v>
      </c>
      <c r="F19" s="5">
        <v>0</v>
      </c>
      <c r="G19" s="5">
        <v>1</v>
      </c>
      <c r="H19" s="8">
        <f t="shared" si="0"/>
        <v>562500</v>
      </c>
      <c r="I19" s="5">
        <f>I12*50%</f>
        <v>375000</v>
      </c>
      <c r="J19" s="16"/>
    </row>
    <row r="20" spans="1:10" x14ac:dyDescent="0.3">
      <c r="A20" s="19" t="s">
        <v>59</v>
      </c>
      <c r="B20" s="5">
        <v>0</v>
      </c>
      <c r="C20" s="5">
        <v>1</v>
      </c>
      <c r="D20" s="5">
        <v>1</v>
      </c>
      <c r="E20" s="5">
        <v>0</v>
      </c>
      <c r="F20" s="5">
        <v>1</v>
      </c>
      <c r="G20" s="5">
        <v>0</v>
      </c>
      <c r="H20" s="8">
        <f t="shared" si="0"/>
        <v>262500</v>
      </c>
      <c r="I20" s="5">
        <f>I12*35%</f>
        <v>262500</v>
      </c>
      <c r="J20" s="16"/>
    </row>
    <row r="21" spans="1:10" x14ac:dyDescent="0.3">
      <c r="A21" s="17"/>
    </row>
  </sheetData>
  <mergeCells count="7">
    <mergeCell ref="I10:I11"/>
    <mergeCell ref="B1:G1"/>
    <mergeCell ref="B5:G5"/>
    <mergeCell ref="A6:A7"/>
    <mergeCell ref="B9:E9"/>
    <mergeCell ref="B10:G10"/>
    <mergeCell ref="H10:H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21" sqref="A21"/>
    </sheetView>
  </sheetViews>
  <sheetFormatPr defaultRowHeight="18.75" x14ac:dyDescent="0.3"/>
  <cols>
    <col min="1" max="1" width="54.85546875" style="1" bestFit="1" customWidth="1"/>
    <col min="2" max="2" width="17.140625" style="1" customWidth="1"/>
    <col min="3" max="3" width="16.140625" style="1" customWidth="1"/>
    <col min="4" max="4" width="13.140625" style="1" bestFit="1" customWidth="1"/>
    <col min="5" max="5" width="23.42578125" style="1" bestFit="1" customWidth="1"/>
    <col min="6" max="6" width="13.5703125" style="1" customWidth="1"/>
  </cols>
  <sheetData>
    <row r="1" spans="1:6" x14ac:dyDescent="0.3">
      <c r="B1" s="53" t="s">
        <v>15</v>
      </c>
      <c r="C1" s="54"/>
    </row>
    <row r="2" spans="1:6" x14ac:dyDescent="0.3">
      <c r="B2" s="2" t="s">
        <v>0</v>
      </c>
      <c r="C2" s="2" t="s">
        <v>1</v>
      </c>
    </row>
    <row r="3" spans="1:6" x14ac:dyDescent="0.3">
      <c r="A3" s="13"/>
      <c r="B3" s="9">
        <v>0</v>
      </c>
      <c r="C3" s="9">
        <v>0</v>
      </c>
    </row>
    <row r="5" spans="1:6" x14ac:dyDescent="0.3">
      <c r="B5" s="41" t="s">
        <v>6</v>
      </c>
      <c r="C5" s="41"/>
    </row>
    <row r="6" spans="1:6" x14ac:dyDescent="0.3">
      <c r="A6" s="44" t="s">
        <v>3</v>
      </c>
      <c r="B6" s="2" t="s">
        <v>4</v>
      </c>
      <c r="C6" s="2" t="s">
        <v>5</v>
      </c>
      <c r="D6" s="3" t="s">
        <v>2</v>
      </c>
      <c r="E6" s="18"/>
      <c r="F6" s="18"/>
    </row>
    <row r="7" spans="1:6" x14ac:dyDescent="0.3">
      <c r="A7" s="41"/>
      <c r="B7" s="2">
        <v>300</v>
      </c>
      <c r="C7" s="2">
        <v>200</v>
      </c>
      <c r="D7" s="8">
        <f>B3*B7+C3*C7</f>
        <v>0</v>
      </c>
    </row>
    <row r="9" spans="1:6" x14ac:dyDescent="0.3">
      <c r="B9" s="41" t="s">
        <v>10</v>
      </c>
      <c r="C9" s="41"/>
    </row>
    <row r="10" spans="1:6" x14ac:dyDescent="0.25">
      <c r="A10" s="4" t="s">
        <v>10</v>
      </c>
      <c r="B10" s="45" t="s">
        <v>7</v>
      </c>
      <c r="C10" s="45"/>
      <c r="D10" s="46"/>
      <c r="E10" s="48" t="s">
        <v>11</v>
      </c>
      <c r="F10" s="15"/>
    </row>
    <row r="11" spans="1:6" x14ac:dyDescent="0.3">
      <c r="A11" s="4"/>
      <c r="B11" s="2" t="s">
        <v>8</v>
      </c>
      <c r="C11" s="2" t="s">
        <v>9</v>
      </c>
      <c r="D11" s="47"/>
      <c r="E11" s="49"/>
      <c r="F11" s="15"/>
    </row>
    <row r="12" spans="1:6" x14ac:dyDescent="0.3">
      <c r="A12" s="19" t="s">
        <v>64</v>
      </c>
      <c r="B12" s="5">
        <v>1</v>
      </c>
      <c r="C12" s="5">
        <v>1</v>
      </c>
      <c r="D12" s="8">
        <f>$B$3*B12+$C$3*C12</f>
        <v>0</v>
      </c>
      <c r="E12" s="5">
        <v>80</v>
      </c>
      <c r="F12" s="16"/>
    </row>
    <row r="13" spans="1:6" x14ac:dyDescent="0.3">
      <c r="A13" s="19" t="s">
        <v>66</v>
      </c>
      <c r="B13" s="5">
        <v>1</v>
      </c>
      <c r="C13" s="5">
        <v>0</v>
      </c>
      <c r="D13" s="8">
        <f>$B$3*B13+$C$3*C13</f>
        <v>0</v>
      </c>
      <c r="E13" s="5">
        <v>40</v>
      </c>
      <c r="F13" s="16"/>
    </row>
    <row r="14" spans="1:6" x14ac:dyDescent="0.3">
      <c r="A14" s="19" t="s">
        <v>65</v>
      </c>
      <c r="B14" s="5">
        <v>2</v>
      </c>
      <c r="C14" s="5">
        <v>1</v>
      </c>
      <c r="D14" s="8">
        <f>$B$3*B14+$C$3*C14</f>
        <v>0</v>
      </c>
      <c r="E14" s="5">
        <v>100</v>
      </c>
      <c r="F14" s="16"/>
    </row>
    <row r="15" spans="1:6" x14ac:dyDescent="0.3">
      <c r="A15" s="20"/>
    </row>
    <row r="16" spans="1:6" x14ac:dyDescent="0.3">
      <c r="A16" s="20"/>
    </row>
    <row r="17" spans="1:1" x14ac:dyDescent="0.3">
      <c r="A17" s="20"/>
    </row>
    <row r="18" spans="1:1" x14ac:dyDescent="0.3">
      <c r="A18" s="20"/>
    </row>
    <row r="19" spans="1:1" x14ac:dyDescent="0.3">
      <c r="A19" s="20"/>
    </row>
    <row r="20" spans="1:1" x14ac:dyDescent="0.3">
      <c r="A20" s="20"/>
    </row>
    <row r="21" spans="1:1" x14ac:dyDescent="0.3">
      <c r="A21" s="20"/>
    </row>
    <row r="22" spans="1:1" x14ac:dyDescent="0.3">
      <c r="A22" s="20"/>
    </row>
    <row r="23" spans="1:1" x14ac:dyDescent="0.3">
      <c r="A23" s="20"/>
    </row>
    <row r="24" spans="1:1" x14ac:dyDescent="0.3">
      <c r="A24" s="20"/>
    </row>
    <row r="25" spans="1:1" x14ac:dyDescent="0.3">
      <c r="A25" s="20"/>
    </row>
    <row r="26" spans="1:1" x14ac:dyDescent="0.3">
      <c r="A26" s="20"/>
    </row>
    <row r="27" spans="1:1" x14ac:dyDescent="0.3">
      <c r="A27" s="20"/>
    </row>
    <row r="28" spans="1:1" x14ac:dyDescent="0.3">
      <c r="A28" s="20"/>
    </row>
  </sheetData>
  <mergeCells count="7">
    <mergeCell ref="E10:E11"/>
    <mergeCell ref="B1:C1"/>
    <mergeCell ref="B5:C5"/>
    <mergeCell ref="A6:A7"/>
    <mergeCell ref="B9:C9"/>
    <mergeCell ref="B10:C10"/>
    <mergeCell ref="D10:D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22" sqref="B22"/>
    </sheetView>
  </sheetViews>
  <sheetFormatPr defaultRowHeight="18.75" x14ac:dyDescent="0.3"/>
  <cols>
    <col min="1" max="1" width="54.85546875" style="1" bestFit="1" customWidth="1"/>
    <col min="2" max="2" width="17.140625" style="1" customWidth="1"/>
    <col min="3" max="3" width="16.140625" style="1" customWidth="1"/>
    <col min="4" max="4" width="13.140625" style="1" bestFit="1" customWidth="1"/>
    <col min="5" max="5" width="23.42578125" style="1" bestFit="1" customWidth="1"/>
    <col min="6" max="6" width="13.5703125" style="1" customWidth="1"/>
  </cols>
  <sheetData>
    <row r="1" spans="1:6" x14ac:dyDescent="0.3">
      <c r="B1" s="53" t="s">
        <v>15</v>
      </c>
      <c r="C1" s="54"/>
    </row>
    <row r="2" spans="1:6" x14ac:dyDescent="0.3">
      <c r="B2" s="25" t="s">
        <v>67</v>
      </c>
      <c r="C2" s="25" t="s">
        <v>68</v>
      </c>
    </row>
    <row r="3" spans="1:6" x14ac:dyDescent="0.3">
      <c r="A3" s="13"/>
      <c r="B3" s="9">
        <v>99.999999999999986</v>
      </c>
      <c r="C3" s="9">
        <v>50.000000000000014</v>
      </c>
    </row>
    <row r="5" spans="1:6" x14ac:dyDescent="0.3">
      <c r="B5" s="41" t="s">
        <v>6</v>
      </c>
      <c r="C5" s="41"/>
    </row>
    <row r="6" spans="1:6" x14ac:dyDescent="0.3">
      <c r="A6" s="44" t="s">
        <v>3</v>
      </c>
      <c r="B6" s="25" t="s">
        <v>69</v>
      </c>
      <c r="C6" s="25" t="s">
        <v>60</v>
      </c>
      <c r="D6" s="3" t="s">
        <v>2</v>
      </c>
      <c r="E6" s="18"/>
      <c r="F6" s="18"/>
    </row>
    <row r="7" spans="1:6" x14ac:dyDescent="0.3">
      <c r="A7" s="41"/>
      <c r="B7" s="25">
        <v>3.5</v>
      </c>
      <c r="C7" s="25">
        <v>5.2</v>
      </c>
      <c r="D7" s="8">
        <f>B3*B7+C3*C7</f>
        <v>610</v>
      </c>
    </row>
    <row r="9" spans="1:6" x14ac:dyDescent="0.3">
      <c r="B9" s="41" t="s">
        <v>10</v>
      </c>
      <c r="C9" s="41"/>
    </row>
    <row r="10" spans="1:6" x14ac:dyDescent="0.25">
      <c r="A10" s="4" t="s">
        <v>10</v>
      </c>
      <c r="B10" s="45" t="s">
        <v>7</v>
      </c>
      <c r="C10" s="45"/>
      <c r="D10" s="46"/>
      <c r="E10" s="48" t="s">
        <v>11</v>
      </c>
      <c r="F10" s="15"/>
    </row>
    <row r="11" spans="1:6" x14ac:dyDescent="0.3">
      <c r="A11" s="4"/>
      <c r="B11" s="25" t="s">
        <v>74</v>
      </c>
      <c r="C11" s="25" t="s">
        <v>61</v>
      </c>
      <c r="D11" s="47"/>
      <c r="E11" s="49"/>
      <c r="F11" s="15"/>
    </row>
    <row r="12" spans="1:6" x14ac:dyDescent="0.3">
      <c r="A12" s="19" t="s">
        <v>70</v>
      </c>
      <c r="B12" s="26">
        <v>10</v>
      </c>
      <c r="C12" s="26">
        <v>12</v>
      </c>
      <c r="D12" s="8">
        <f>$B$3*B12+$C$3*C12</f>
        <v>1600</v>
      </c>
      <c r="E12" s="26">
        <v>1750</v>
      </c>
      <c r="F12" s="16"/>
    </row>
    <row r="13" spans="1:6" x14ac:dyDescent="0.3">
      <c r="A13" s="19" t="s">
        <v>71</v>
      </c>
      <c r="B13" s="26">
        <v>0.3</v>
      </c>
      <c r="C13" s="26">
        <v>0.5</v>
      </c>
      <c r="D13" s="8">
        <f>$B$3*B13+$C$3*C13</f>
        <v>55</v>
      </c>
      <c r="E13" s="26">
        <v>55</v>
      </c>
      <c r="F13" s="16"/>
    </row>
    <row r="14" spans="1:6" x14ac:dyDescent="0.3">
      <c r="A14" s="19" t="s">
        <v>72</v>
      </c>
      <c r="B14" s="26">
        <v>0.2</v>
      </c>
      <c r="C14" s="26">
        <v>0.2</v>
      </c>
      <c r="D14" s="8">
        <f>$B$3*B14+$C$3*C14</f>
        <v>30.000000000000004</v>
      </c>
      <c r="E14" s="26">
        <v>30</v>
      </c>
      <c r="F14" s="16"/>
    </row>
    <row r="15" spans="1:6" x14ac:dyDescent="0.3">
      <c r="A15" s="19" t="s">
        <v>73</v>
      </c>
      <c r="B15" s="26">
        <v>12</v>
      </c>
      <c r="C15" s="26">
        <v>17</v>
      </c>
      <c r="D15" s="8">
        <f>$B$3*B15+$C$3*C15</f>
        <v>2050</v>
      </c>
      <c r="E15" s="26">
        <v>10000</v>
      </c>
      <c r="F15" s="16"/>
    </row>
    <row r="16" spans="1:6" x14ac:dyDescent="0.3">
      <c r="A16" s="20"/>
    </row>
    <row r="17" spans="1:1" x14ac:dyDescent="0.3">
      <c r="A17" s="20"/>
    </row>
    <row r="18" spans="1:1" x14ac:dyDescent="0.3">
      <c r="A18" s="20"/>
    </row>
    <row r="19" spans="1:1" x14ac:dyDescent="0.3">
      <c r="A19" s="20"/>
    </row>
    <row r="20" spans="1:1" x14ac:dyDescent="0.3">
      <c r="A20" s="20"/>
    </row>
    <row r="21" spans="1:1" x14ac:dyDescent="0.3">
      <c r="A21" s="20"/>
    </row>
    <row r="22" spans="1:1" x14ac:dyDescent="0.3">
      <c r="A22" s="20"/>
    </row>
    <row r="23" spans="1:1" x14ac:dyDescent="0.3">
      <c r="A23" s="20"/>
    </row>
    <row r="24" spans="1:1" x14ac:dyDescent="0.3">
      <c r="A24" s="20"/>
    </row>
    <row r="25" spans="1:1" x14ac:dyDescent="0.3">
      <c r="A25" s="20"/>
    </row>
    <row r="26" spans="1:1" x14ac:dyDescent="0.3">
      <c r="A26" s="20"/>
    </row>
    <row r="27" spans="1:1" x14ac:dyDescent="0.3">
      <c r="A27" s="20"/>
    </row>
    <row r="28" spans="1:1" x14ac:dyDescent="0.3">
      <c r="A28" s="20"/>
    </row>
  </sheetData>
  <mergeCells count="7">
    <mergeCell ref="E10:E11"/>
    <mergeCell ref="B1:C1"/>
    <mergeCell ref="B5:C5"/>
    <mergeCell ref="A6:A7"/>
    <mergeCell ref="B9:C9"/>
    <mergeCell ref="B10:C10"/>
    <mergeCell ref="D10:D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7" sqref="B7"/>
    </sheetView>
  </sheetViews>
  <sheetFormatPr defaultRowHeight="18.75" x14ac:dyDescent="0.3"/>
  <cols>
    <col min="1" max="1" width="54.85546875" style="1" bestFit="1" customWidth="1"/>
    <col min="2" max="2" width="17.140625" style="1" customWidth="1"/>
    <col min="3" max="3" width="16.140625" style="1" customWidth="1"/>
    <col min="4" max="4" width="13.140625" style="1" bestFit="1" customWidth="1"/>
    <col min="5" max="5" width="23.42578125" style="1" bestFit="1" customWidth="1"/>
    <col min="6" max="6" width="13.5703125" style="1" customWidth="1"/>
  </cols>
  <sheetData>
    <row r="1" spans="1:6" x14ac:dyDescent="0.3">
      <c r="B1" s="53" t="s">
        <v>15</v>
      </c>
      <c r="C1" s="54"/>
    </row>
    <row r="2" spans="1:6" x14ac:dyDescent="0.3">
      <c r="B2" s="25" t="s">
        <v>67</v>
      </c>
      <c r="C2" s="25" t="s">
        <v>68</v>
      </c>
    </row>
    <row r="3" spans="1:6" x14ac:dyDescent="0.3">
      <c r="A3" s="13"/>
      <c r="B3" s="9">
        <v>99.999999999999986</v>
      </c>
      <c r="C3" s="9">
        <v>50.000000000000014</v>
      </c>
    </row>
    <row r="5" spans="1:6" x14ac:dyDescent="0.3">
      <c r="B5" s="41" t="s">
        <v>6</v>
      </c>
      <c r="C5" s="41"/>
    </row>
    <row r="6" spans="1:6" x14ac:dyDescent="0.3">
      <c r="A6" s="44" t="s">
        <v>3</v>
      </c>
      <c r="B6" s="25" t="s">
        <v>69</v>
      </c>
      <c r="C6" s="25" t="s">
        <v>60</v>
      </c>
      <c r="D6" s="3" t="s">
        <v>2</v>
      </c>
      <c r="E6" s="18"/>
      <c r="F6" s="18"/>
    </row>
    <row r="7" spans="1:6" x14ac:dyDescent="0.3">
      <c r="A7" s="41"/>
      <c r="B7" s="32">
        <v>5</v>
      </c>
      <c r="C7" s="25">
        <v>5.2</v>
      </c>
      <c r="D7" s="8">
        <f>B3*B7+C3*C7</f>
        <v>760</v>
      </c>
    </row>
    <row r="9" spans="1:6" x14ac:dyDescent="0.3">
      <c r="B9" s="41" t="s">
        <v>10</v>
      </c>
      <c r="C9" s="41"/>
    </row>
    <row r="10" spans="1:6" x14ac:dyDescent="0.25">
      <c r="A10" s="4" t="s">
        <v>10</v>
      </c>
      <c r="B10" s="45" t="s">
        <v>7</v>
      </c>
      <c r="C10" s="45"/>
      <c r="D10" s="46"/>
      <c r="E10" s="48" t="s">
        <v>11</v>
      </c>
      <c r="F10" s="15"/>
    </row>
    <row r="11" spans="1:6" x14ac:dyDescent="0.3">
      <c r="A11" s="4"/>
      <c r="B11" s="25" t="s">
        <v>74</v>
      </c>
      <c r="C11" s="25" t="s">
        <v>61</v>
      </c>
      <c r="D11" s="47"/>
      <c r="E11" s="49"/>
      <c r="F11" s="15"/>
    </row>
    <row r="12" spans="1:6" x14ac:dyDescent="0.3">
      <c r="A12" s="19" t="s">
        <v>70</v>
      </c>
      <c r="B12" s="26">
        <v>10</v>
      </c>
      <c r="C12" s="26">
        <v>12</v>
      </c>
      <c r="D12" s="8">
        <f>$B$3*B12+$C$3*C12</f>
        <v>1600</v>
      </c>
      <c r="E12" s="26">
        <v>1750</v>
      </c>
      <c r="F12" s="16"/>
    </row>
    <row r="13" spans="1:6" x14ac:dyDescent="0.3">
      <c r="A13" s="19" t="s">
        <v>71</v>
      </c>
      <c r="B13" s="26">
        <v>0.3</v>
      </c>
      <c r="C13" s="26">
        <v>0.5</v>
      </c>
      <c r="D13" s="8">
        <f>$B$3*B13+$C$3*C13</f>
        <v>55</v>
      </c>
      <c r="E13" s="26">
        <v>55</v>
      </c>
      <c r="F13" s="16"/>
    </row>
    <row r="14" spans="1:6" x14ac:dyDescent="0.3">
      <c r="A14" s="19" t="s">
        <v>72</v>
      </c>
      <c r="B14" s="26">
        <v>0.2</v>
      </c>
      <c r="C14" s="26">
        <v>0.2</v>
      </c>
      <c r="D14" s="8">
        <f>$B$3*B14+$C$3*C14</f>
        <v>30.000000000000004</v>
      </c>
      <c r="E14" s="26">
        <v>30</v>
      </c>
      <c r="F14" s="16"/>
    </row>
    <row r="15" spans="1:6" x14ac:dyDescent="0.3">
      <c r="A15" s="19" t="s">
        <v>73</v>
      </c>
      <c r="B15" s="26">
        <v>12</v>
      </c>
      <c r="C15" s="26">
        <v>17</v>
      </c>
      <c r="D15" s="8">
        <f>$B$3*B15+$C$3*C15</f>
        <v>2050</v>
      </c>
      <c r="E15" s="26">
        <v>10000</v>
      </c>
      <c r="F15" s="16"/>
    </row>
    <row r="16" spans="1:6" x14ac:dyDescent="0.3">
      <c r="A16" s="20"/>
    </row>
    <row r="17" spans="1:1" x14ac:dyDescent="0.3">
      <c r="A17" s="20"/>
    </row>
    <row r="18" spans="1:1" x14ac:dyDescent="0.3">
      <c r="A18" s="20"/>
    </row>
    <row r="19" spans="1:1" x14ac:dyDescent="0.3">
      <c r="A19" s="20"/>
    </row>
    <row r="20" spans="1:1" x14ac:dyDescent="0.3">
      <c r="A20" s="20"/>
    </row>
    <row r="21" spans="1:1" x14ac:dyDescent="0.3">
      <c r="A21" s="20"/>
    </row>
    <row r="22" spans="1:1" x14ac:dyDescent="0.3">
      <c r="A22" s="20"/>
    </row>
    <row r="23" spans="1:1" x14ac:dyDescent="0.3">
      <c r="A23" s="20"/>
    </row>
    <row r="24" spans="1:1" x14ac:dyDescent="0.3">
      <c r="A24" s="20"/>
    </row>
    <row r="25" spans="1:1" x14ac:dyDescent="0.3">
      <c r="A25" s="20"/>
    </row>
    <row r="26" spans="1:1" x14ac:dyDescent="0.3">
      <c r="A26" s="20"/>
    </row>
    <row r="27" spans="1:1" x14ac:dyDescent="0.3">
      <c r="A27" s="20"/>
    </row>
    <row r="28" spans="1:1" x14ac:dyDescent="0.3">
      <c r="A28" s="20"/>
    </row>
  </sheetData>
  <mergeCells count="7">
    <mergeCell ref="E10:E11"/>
    <mergeCell ref="B1:C1"/>
    <mergeCell ref="B5:C5"/>
    <mergeCell ref="A6:A7"/>
    <mergeCell ref="B9:C9"/>
    <mergeCell ref="B10:C10"/>
    <mergeCell ref="D10:D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7" sqref="B7"/>
    </sheetView>
  </sheetViews>
  <sheetFormatPr defaultRowHeight="18.75" x14ac:dyDescent="0.3"/>
  <cols>
    <col min="1" max="1" width="54.85546875" style="1" bestFit="1" customWidth="1"/>
    <col min="2" max="2" width="17.140625" style="1" customWidth="1"/>
    <col min="3" max="3" width="16.140625" style="1" customWidth="1"/>
    <col min="4" max="4" width="13.140625" style="1" bestFit="1" customWidth="1"/>
    <col min="5" max="5" width="23.42578125" style="1" bestFit="1" customWidth="1"/>
    <col min="6" max="6" width="13.5703125" style="1" customWidth="1"/>
  </cols>
  <sheetData>
    <row r="1" spans="1:6" x14ac:dyDescent="0.3">
      <c r="B1" s="53" t="s">
        <v>15</v>
      </c>
      <c r="C1" s="54"/>
    </row>
    <row r="2" spans="1:6" x14ac:dyDescent="0.3">
      <c r="B2" s="2" t="s">
        <v>67</v>
      </c>
      <c r="C2" s="2" t="s">
        <v>68</v>
      </c>
    </row>
    <row r="3" spans="1:6" x14ac:dyDescent="0.3">
      <c r="A3" s="13"/>
      <c r="B3" s="9">
        <v>150</v>
      </c>
      <c r="C3" s="9">
        <v>0</v>
      </c>
    </row>
    <row r="5" spans="1:6" x14ac:dyDescent="0.3">
      <c r="B5" s="41" t="s">
        <v>6</v>
      </c>
      <c r="C5" s="41"/>
    </row>
    <row r="6" spans="1:6" x14ac:dyDescent="0.3">
      <c r="A6" s="44" t="s">
        <v>3</v>
      </c>
      <c r="B6" s="2" t="s">
        <v>69</v>
      </c>
      <c r="C6" s="2" t="s">
        <v>60</v>
      </c>
      <c r="D6" s="3" t="s">
        <v>2</v>
      </c>
      <c r="E6" s="18"/>
      <c r="F6" s="18"/>
    </row>
    <row r="7" spans="1:6" x14ac:dyDescent="0.3">
      <c r="A7" s="41"/>
      <c r="B7" s="32">
        <v>5.25</v>
      </c>
      <c r="C7" s="2">
        <v>5.2</v>
      </c>
      <c r="D7" s="8">
        <f>B3*B7+C3*C7</f>
        <v>787.5</v>
      </c>
    </row>
    <row r="9" spans="1:6" x14ac:dyDescent="0.3">
      <c r="B9" s="41" t="s">
        <v>10</v>
      </c>
      <c r="C9" s="41"/>
    </row>
    <row r="10" spans="1:6" x14ac:dyDescent="0.25">
      <c r="A10" s="4" t="s">
        <v>10</v>
      </c>
      <c r="B10" s="45" t="s">
        <v>7</v>
      </c>
      <c r="C10" s="45"/>
      <c r="D10" s="46"/>
      <c r="E10" s="48" t="s">
        <v>11</v>
      </c>
      <c r="F10" s="15"/>
    </row>
    <row r="11" spans="1:6" x14ac:dyDescent="0.3">
      <c r="A11" s="4"/>
      <c r="B11" s="2" t="s">
        <v>74</v>
      </c>
      <c r="C11" s="2" t="s">
        <v>61</v>
      </c>
      <c r="D11" s="47"/>
      <c r="E11" s="49"/>
      <c r="F11" s="15"/>
    </row>
    <row r="12" spans="1:6" x14ac:dyDescent="0.3">
      <c r="A12" s="19" t="s">
        <v>70</v>
      </c>
      <c r="B12" s="5">
        <v>10</v>
      </c>
      <c r="C12" s="5">
        <v>12</v>
      </c>
      <c r="D12" s="8">
        <f>$B$3*B12+$C$3*C12</f>
        <v>1500</v>
      </c>
      <c r="E12" s="5">
        <v>1750</v>
      </c>
      <c r="F12" s="16"/>
    </row>
    <row r="13" spans="1:6" x14ac:dyDescent="0.3">
      <c r="A13" s="19" t="s">
        <v>71</v>
      </c>
      <c r="B13" s="5">
        <v>0.3</v>
      </c>
      <c r="C13" s="5">
        <v>0.5</v>
      </c>
      <c r="D13" s="8">
        <f>$B$3*B13+$C$3*C13</f>
        <v>45</v>
      </c>
      <c r="E13" s="5">
        <v>55</v>
      </c>
      <c r="F13" s="16"/>
    </row>
    <row r="14" spans="1:6" x14ac:dyDescent="0.3">
      <c r="A14" s="19" t="s">
        <v>72</v>
      </c>
      <c r="B14" s="5">
        <v>0.2</v>
      </c>
      <c r="C14" s="5">
        <v>0.2</v>
      </c>
      <c r="D14" s="8">
        <f>$B$3*B14+$C$3*C14</f>
        <v>30</v>
      </c>
      <c r="E14" s="5">
        <v>30</v>
      </c>
      <c r="F14" s="16"/>
    </row>
    <row r="15" spans="1:6" x14ac:dyDescent="0.3">
      <c r="A15" s="19" t="s">
        <v>73</v>
      </c>
      <c r="B15" s="5">
        <v>12</v>
      </c>
      <c r="C15" s="5">
        <v>17</v>
      </c>
      <c r="D15" s="8">
        <f>$B$3*B15+$C$3*C15</f>
        <v>1800</v>
      </c>
      <c r="E15" s="5">
        <v>10000</v>
      </c>
      <c r="F15" s="16"/>
    </row>
    <row r="16" spans="1:6" x14ac:dyDescent="0.3">
      <c r="A16" s="20"/>
    </row>
    <row r="17" spans="1:1" x14ac:dyDescent="0.3">
      <c r="A17" s="20"/>
    </row>
    <row r="18" spans="1:1" x14ac:dyDescent="0.3">
      <c r="A18" s="20"/>
    </row>
    <row r="19" spans="1:1" x14ac:dyDescent="0.3">
      <c r="A19" s="20"/>
    </row>
    <row r="20" spans="1:1" x14ac:dyDescent="0.3">
      <c r="A20" s="20"/>
    </row>
    <row r="21" spans="1:1" x14ac:dyDescent="0.3">
      <c r="A21" s="20"/>
    </row>
    <row r="22" spans="1:1" x14ac:dyDescent="0.3">
      <c r="A22" s="20"/>
    </row>
    <row r="23" spans="1:1" x14ac:dyDescent="0.3">
      <c r="A23" s="20"/>
    </row>
    <row r="24" spans="1:1" x14ac:dyDescent="0.3">
      <c r="A24" s="20"/>
    </row>
    <row r="25" spans="1:1" x14ac:dyDescent="0.3">
      <c r="A25" s="20"/>
    </row>
    <row r="26" spans="1:1" x14ac:dyDescent="0.3">
      <c r="A26" s="20"/>
    </row>
    <row r="27" spans="1:1" x14ac:dyDescent="0.3">
      <c r="A27" s="20"/>
    </row>
    <row r="28" spans="1:1" x14ac:dyDescent="0.3">
      <c r="A28" s="20"/>
    </row>
  </sheetData>
  <mergeCells count="7">
    <mergeCell ref="E10:E11"/>
    <mergeCell ref="B1:C1"/>
    <mergeCell ref="B5:C5"/>
    <mergeCell ref="A6:A7"/>
    <mergeCell ref="B9:C9"/>
    <mergeCell ref="B10:C10"/>
    <mergeCell ref="D10:D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E13" sqref="E13"/>
    </sheetView>
  </sheetViews>
  <sheetFormatPr defaultRowHeight="18.75" x14ac:dyDescent="0.3"/>
  <cols>
    <col min="1" max="1" width="54.85546875" style="1" bestFit="1" customWidth="1"/>
    <col min="2" max="2" width="17.140625" style="1" customWidth="1"/>
    <col min="3" max="3" width="16.140625" style="1" customWidth="1"/>
    <col min="4" max="4" width="13.140625" style="1" bestFit="1" customWidth="1"/>
    <col min="5" max="5" width="23.42578125" style="1" bestFit="1" customWidth="1"/>
    <col min="6" max="6" width="13.5703125" style="1" customWidth="1"/>
  </cols>
  <sheetData>
    <row r="1" spans="1:6" x14ac:dyDescent="0.3">
      <c r="B1" s="53" t="s">
        <v>15</v>
      </c>
      <c r="C1" s="54"/>
    </row>
    <row r="2" spans="1:6" x14ac:dyDescent="0.3">
      <c r="B2" s="25" t="s">
        <v>67</v>
      </c>
      <c r="C2" s="25" t="s">
        <v>68</v>
      </c>
    </row>
    <row r="3" spans="1:6" x14ac:dyDescent="0.3">
      <c r="A3" s="13"/>
      <c r="B3" s="9">
        <v>94.999999999999957</v>
      </c>
      <c r="C3" s="9">
        <v>55.000000000000028</v>
      </c>
    </row>
    <row r="5" spans="1:6" x14ac:dyDescent="0.3">
      <c r="B5" s="41" t="s">
        <v>6</v>
      </c>
      <c r="C5" s="41"/>
    </row>
    <row r="6" spans="1:6" x14ac:dyDescent="0.3">
      <c r="A6" s="44" t="s">
        <v>3</v>
      </c>
      <c r="B6" s="25" t="s">
        <v>69</v>
      </c>
      <c r="C6" s="25" t="s">
        <v>60</v>
      </c>
      <c r="D6" s="3" t="s">
        <v>2</v>
      </c>
      <c r="E6" s="18"/>
      <c r="F6" s="18"/>
    </row>
    <row r="7" spans="1:6" x14ac:dyDescent="0.3">
      <c r="A7" s="41"/>
      <c r="B7" s="25">
        <v>3.5</v>
      </c>
      <c r="C7" s="25">
        <v>5.2</v>
      </c>
      <c r="D7" s="8">
        <f>B3*B7+C3*C7</f>
        <v>618.5</v>
      </c>
    </row>
    <row r="9" spans="1:6" x14ac:dyDescent="0.3">
      <c r="B9" s="41" t="s">
        <v>10</v>
      </c>
      <c r="C9" s="41"/>
    </row>
    <row r="10" spans="1:6" x14ac:dyDescent="0.25">
      <c r="A10" s="4" t="s">
        <v>10</v>
      </c>
      <c r="B10" s="45" t="s">
        <v>7</v>
      </c>
      <c r="C10" s="45"/>
      <c r="D10" s="46"/>
      <c r="E10" s="48" t="s">
        <v>11</v>
      </c>
      <c r="F10" s="15"/>
    </row>
    <row r="11" spans="1:6" x14ac:dyDescent="0.3">
      <c r="A11" s="4"/>
      <c r="B11" s="25" t="s">
        <v>74</v>
      </c>
      <c r="C11" s="25" t="s">
        <v>61</v>
      </c>
      <c r="D11" s="47"/>
      <c r="E11" s="49"/>
      <c r="F11" s="15"/>
    </row>
    <row r="12" spans="1:6" x14ac:dyDescent="0.3">
      <c r="A12" s="19" t="s">
        <v>70</v>
      </c>
      <c r="B12" s="26">
        <v>10</v>
      </c>
      <c r="C12" s="26">
        <v>12</v>
      </c>
      <c r="D12" s="8">
        <f>$B$3*B12+$C$3*C12</f>
        <v>1610</v>
      </c>
      <c r="E12" s="26">
        <v>1750</v>
      </c>
      <c r="F12" s="16"/>
    </row>
    <row r="13" spans="1:6" x14ac:dyDescent="0.3">
      <c r="A13" s="19" t="s">
        <v>71</v>
      </c>
      <c r="B13" s="26">
        <v>0.3</v>
      </c>
      <c r="C13" s="26">
        <v>0.5</v>
      </c>
      <c r="D13" s="8">
        <f>$B$3*B13+$C$3*C13</f>
        <v>56</v>
      </c>
      <c r="E13" s="31">
        <v>56</v>
      </c>
      <c r="F13" s="16"/>
    </row>
    <row r="14" spans="1:6" x14ac:dyDescent="0.3">
      <c r="A14" s="19" t="s">
        <v>72</v>
      </c>
      <c r="B14" s="26">
        <v>0.2</v>
      </c>
      <c r="C14" s="26">
        <v>0.2</v>
      </c>
      <c r="D14" s="8">
        <f>$B$3*B14+$C$3*C14</f>
        <v>30</v>
      </c>
      <c r="E14" s="26">
        <v>30</v>
      </c>
      <c r="F14" s="16"/>
    </row>
    <row r="15" spans="1:6" x14ac:dyDescent="0.3">
      <c r="A15" s="19" t="s">
        <v>73</v>
      </c>
      <c r="B15" s="26">
        <v>12</v>
      </c>
      <c r="C15" s="26">
        <v>17</v>
      </c>
      <c r="D15" s="8">
        <f>$B$3*B15+$C$3*C15</f>
        <v>2075</v>
      </c>
      <c r="E15" s="26">
        <v>10000</v>
      </c>
      <c r="F15" s="16"/>
    </row>
    <row r="16" spans="1:6" x14ac:dyDescent="0.3">
      <c r="A16" s="20"/>
    </row>
    <row r="17" spans="1:1" x14ac:dyDescent="0.3">
      <c r="A17" s="20"/>
    </row>
    <row r="18" spans="1:1" x14ac:dyDescent="0.3">
      <c r="A18" s="20"/>
    </row>
    <row r="19" spans="1:1" x14ac:dyDescent="0.3">
      <c r="A19" s="20"/>
    </row>
    <row r="20" spans="1:1" x14ac:dyDescent="0.3">
      <c r="A20" s="20"/>
    </row>
    <row r="21" spans="1:1" x14ac:dyDescent="0.3">
      <c r="A21" s="20"/>
    </row>
    <row r="22" spans="1:1" x14ac:dyDescent="0.3">
      <c r="A22" s="20"/>
    </row>
    <row r="23" spans="1:1" x14ac:dyDescent="0.3">
      <c r="A23" s="20"/>
    </row>
    <row r="24" spans="1:1" x14ac:dyDescent="0.3">
      <c r="A24" s="20"/>
    </row>
    <row r="25" spans="1:1" x14ac:dyDescent="0.3">
      <c r="A25" s="20"/>
    </row>
    <row r="26" spans="1:1" x14ac:dyDescent="0.3">
      <c r="A26" s="20"/>
    </row>
    <row r="27" spans="1:1" x14ac:dyDescent="0.3">
      <c r="A27" s="20"/>
    </row>
    <row r="28" spans="1:1" x14ac:dyDescent="0.3">
      <c r="A28" s="20"/>
    </row>
  </sheetData>
  <mergeCells count="7">
    <mergeCell ref="E10:E11"/>
    <mergeCell ref="B1:C1"/>
    <mergeCell ref="B5:C5"/>
    <mergeCell ref="A6:A7"/>
    <mergeCell ref="B9:C9"/>
    <mergeCell ref="B10:C10"/>
    <mergeCell ref="D10:D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16" sqref="B16"/>
    </sheetView>
  </sheetViews>
  <sheetFormatPr defaultRowHeight="18.75" x14ac:dyDescent="0.3"/>
  <cols>
    <col min="1" max="1" width="54.85546875" style="1" bestFit="1" customWidth="1"/>
    <col min="2" max="2" width="17.140625" style="1" customWidth="1"/>
    <col min="3" max="4" width="16.140625" style="1" customWidth="1"/>
    <col min="5" max="5" width="13.140625" style="1" bestFit="1" customWidth="1"/>
    <col min="6" max="6" width="23.42578125" style="1" bestFit="1" customWidth="1"/>
    <col min="7" max="7" width="13.5703125" style="1" customWidth="1"/>
  </cols>
  <sheetData>
    <row r="1" spans="1:7" x14ac:dyDescent="0.3">
      <c r="B1" s="53" t="s">
        <v>15</v>
      </c>
      <c r="C1" s="54"/>
      <c r="D1" s="14"/>
    </row>
    <row r="2" spans="1:7" x14ac:dyDescent="0.3">
      <c r="B2" s="10" t="s">
        <v>67</v>
      </c>
      <c r="C2" s="10" t="s">
        <v>68</v>
      </c>
      <c r="D2" s="14" t="s">
        <v>76</v>
      </c>
    </row>
    <row r="3" spans="1:7" x14ac:dyDescent="0.3">
      <c r="A3" s="13"/>
      <c r="B3" s="9">
        <v>0</v>
      </c>
      <c r="C3" s="9">
        <v>0</v>
      </c>
      <c r="D3" s="21">
        <v>0</v>
      </c>
    </row>
    <row r="5" spans="1:7" x14ac:dyDescent="0.3">
      <c r="B5" s="41" t="s">
        <v>6</v>
      </c>
      <c r="C5" s="41"/>
      <c r="D5" s="14"/>
    </row>
    <row r="6" spans="1:7" x14ac:dyDescent="0.3">
      <c r="A6" s="44" t="s">
        <v>3</v>
      </c>
      <c r="B6" s="10" t="s">
        <v>69</v>
      </c>
      <c r="C6" s="10" t="s">
        <v>60</v>
      </c>
      <c r="D6" s="10" t="s">
        <v>75</v>
      </c>
      <c r="E6" s="3" t="s">
        <v>2</v>
      </c>
      <c r="F6" s="18"/>
      <c r="G6" s="18"/>
    </row>
    <row r="7" spans="1:7" x14ac:dyDescent="0.3">
      <c r="A7" s="41"/>
      <c r="B7" s="10">
        <v>3.5</v>
      </c>
      <c r="C7" s="10">
        <v>5.2</v>
      </c>
      <c r="D7" s="10">
        <v>3.59</v>
      </c>
      <c r="E7" s="8">
        <f>B3*B7+C3*C7+D3*D7</f>
        <v>0</v>
      </c>
    </row>
    <row r="9" spans="1:7" x14ac:dyDescent="0.3">
      <c r="B9" s="41" t="s">
        <v>10</v>
      </c>
      <c r="C9" s="41"/>
      <c r="D9" s="14"/>
    </row>
    <row r="10" spans="1:7" x14ac:dyDescent="0.25">
      <c r="A10" s="4" t="s">
        <v>10</v>
      </c>
      <c r="B10" s="45" t="s">
        <v>7</v>
      </c>
      <c r="C10" s="45"/>
      <c r="D10" s="12"/>
      <c r="E10" s="46"/>
      <c r="F10" s="48" t="s">
        <v>11</v>
      </c>
      <c r="G10" s="15"/>
    </row>
    <row r="11" spans="1:7" x14ac:dyDescent="0.3">
      <c r="A11" s="4"/>
      <c r="B11" s="10" t="s">
        <v>74</v>
      </c>
      <c r="C11" s="10" t="s">
        <v>61</v>
      </c>
      <c r="D11" s="22" t="s">
        <v>77</v>
      </c>
      <c r="E11" s="47"/>
      <c r="F11" s="49"/>
      <c r="G11" s="15"/>
    </row>
    <row r="12" spans="1:7" x14ac:dyDescent="0.3">
      <c r="A12" s="19" t="s">
        <v>70</v>
      </c>
      <c r="B12" s="11">
        <v>10</v>
      </c>
      <c r="C12" s="11">
        <v>12</v>
      </c>
      <c r="D12" s="11">
        <v>4</v>
      </c>
      <c r="E12" s="8">
        <f>$B$3*B12+$C$3*C12+$D$3*D12</f>
        <v>0</v>
      </c>
      <c r="F12" s="11">
        <v>1750</v>
      </c>
      <c r="G12" s="16"/>
    </row>
    <row r="13" spans="1:7" x14ac:dyDescent="0.3">
      <c r="A13" s="19" t="s">
        <v>71</v>
      </c>
      <c r="B13" s="11">
        <v>0.3</v>
      </c>
      <c r="C13" s="11">
        <v>0.5</v>
      </c>
      <c r="D13" s="11">
        <v>0.2</v>
      </c>
      <c r="E13" s="8">
        <f>$B$3*B13+$C$3*C13+$D$3*D13</f>
        <v>0</v>
      </c>
      <c r="F13" s="11">
        <v>55</v>
      </c>
      <c r="G13" s="16"/>
    </row>
    <row r="14" spans="1:7" x14ac:dyDescent="0.3">
      <c r="A14" s="19" t="s">
        <v>72</v>
      </c>
      <c r="B14" s="11">
        <v>0.2</v>
      </c>
      <c r="C14" s="11">
        <v>0.2</v>
      </c>
      <c r="D14" s="11">
        <v>0.4</v>
      </c>
      <c r="E14" s="8">
        <f>$B$3*B14+$C$3*C14+$D$3*D14</f>
        <v>0</v>
      </c>
      <c r="F14" s="11">
        <v>30</v>
      </c>
      <c r="G14" s="16"/>
    </row>
    <row r="15" spans="1:7" x14ac:dyDescent="0.3">
      <c r="A15" s="19" t="s">
        <v>73</v>
      </c>
      <c r="B15" s="11">
        <v>12</v>
      </c>
      <c r="C15" s="11">
        <v>17</v>
      </c>
      <c r="D15" s="11">
        <v>2</v>
      </c>
      <c r="E15" s="8">
        <f>$B$3*B15+$C$3*C15+$D$3*D15</f>
        <v>0</v>
      </c>
      <c r="F15" s="11">
        <v>10000</v>
      </c>
      <c r="G15" s="16"/>
    </row>
    <row r="16" spans="1:7" x14ac:dyDescent="0.3">
      <c r="A16" s="20"/>
    </row>
    <row r="17" spans="1:1" x14ac:dyDescent="0.3">
      <c r="A17" s="20"/>
    </row>
    <row r="18" spans="1:1" x14ac:dyDescent="0.3">
      <c r="A18" s="20"/>
    </row>
    <row r="19" spans="1:1" x14ac:dyDescent="0.3">
      <c r="A19" s="20"/>
    </row>
    <row r="20" spans="1:1" x14ac:dyDescent="0.3">
      <c r="A20" s="20"/>
    </row>
    <row r="21" spans="1:1" x14ac:dyDescent="0.3">
      <c r="A21" s="20"/>
    </row>
    <row r="22" spans="1:1" x14ac:dyDescent="0.3">
      <c r="A22" s="20"/>
    </row>
    <row r="23" spans="1:1" x14ac:dyDescent="0.3">
      <c r="A23" s="20"/>
    </row>
    <row r="24" spans="1:1" x14ac:dyDescent="0.3">
      <c r="A24" s="20"/>
    </row>
    <row r="25" spans="1:1" x14ac:dyDescent="0.3">
      <c r="A25" s="20"/>
    </row>
    <row r="26" spans="1:1" x14ac:dyDescent="0.3">
      <c r="A26" s="20"/>
    </row>
    <row r="27" spans="1:1" x14ac:dyDescent="0.3">
      <c r="A27" s="20"/>
    </row>
    <row r="28" spans="1:1" x14ac:dyDescent="0.3">
      <c r="A28" s="20"/>
    </row>
  </sheetData>
  <mergeCells count="7">
    <mergeCell ref="F10:F11"/>
    <mergeCell ref="B1:C1"/>
    <mergeCell ref="B5:C5"/>
    <mergeCell ref="A6:A7"/>
    <mergeCell ref="B9:C9"/>
    <mergeCell ref="B10:C10"/>
    <mergeCell ref="E10:E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15" sqref="C15"/>
    </sheetView>
  </sheetViews>
  <sheetFormatPr defaultRowHeight="18.75" x14ac:dyDescent="0.3"/>
  <cols>
    <col min="1" max="1" width="54.85546875" style="1" bestFit="1" customWidth="1"/>
    <col min="2" max="2" width="18" style="1" customWidth="1"/>
    <col min="3" max="3" width="26.42578125" style="1" customWidth="1"/>
    <col min="4" max="4" width="13.140625" style="1" bestFit="1" customWidth="1"/>
    <col min="5" max="5" width="23.42578125" style="1" bestFit="1" customWidth="1"/>
    <col min="6" max="6" width="13.5703125" style="1" customWidth="1"/>
  </cols>
  <sheetData>
    <row r="1" spans="1:6" x14ac:dyDescent="0.3">
      <c r="B1" s="53" t="s">
        <v>15</v>
      </c>
      <c r="C1" s="54"/>
    </row>
    <row r="2" spans="1:6" x14ac:dyDescent="0.3">
      <c r="B2" s="25" t="s">
        <v>67</v>
      </c>
      <c r="C2" s="25" t="s">
        <v>68</v>
      </c>
    </row>
    <row r="3" spans="1:6" x14ac:dyDescent="0.3">
      <c r="A3" s="13" t="s">
        <v>80</v>
      </c>
      <c r="B3" s="9">
        <v>150</v>
      </c>
      <c r="C3" s="9">
        <v>0</v>
      </c>
    </row>
    <row r="5" spans="1:6" x14ac:dyDescent="0.3">
      <c r="B5" s="41" t="s">
        <v>6</v>
      </c>
      <c r="C5" s="41"/>
    </row>
    <row r="6" spans="1:6" x14ac:dyDescent="0.3">
      <c r="A6" s="44" t="s">
        <v>3</v>
      </c>
      <c r="B6" s="25" t="s">
        <v>69</v>
      </c>
      <c r="C6" s="25" t="s">
        <v>60</v>
      </c>
      <c r="D6" s="3" t="s">
        <v>2</v>
      </c>
      <c r="E6" s="18"/>
      <c r="F6" s="18"/>
    </row>
    <row r="7" spans="1:6" x14ac:dyDescent="0.3">
      <c r="A7" s="41"/>
      <c r="B7" s="25">
        <v>5.25</v>
      </c>
      <c r="C7" s="25">
        <v>5.2</v>
      </c>
      <c r="D7" s="8">
        <f>B3*B7+C3*C7</f>
        <v>787.5</v>
      </c>
    </row>
    <row r="9" spans="1:6" x14ac:dyDescent="0.3">
      <c r="B9" s="41" t="s">
        <v>10</v>
      </c>
      <c r="C9" s="41"/>
    </row>
    <row r="10" spans="1:6" x14ac:dyDescent="0.25">
      <c r="A10" s="4" t="s">
        <v>10</v>
      </c>
      <c r="B10" s="45" t="s">
        <v>7</v>
      </c>
      <c r="C10" s="45"/>
      <c r="D10" s="46"/>
      <c r="E10" s="48" t="s">
        <v>11</v>
      </c>
      <c r="F10" s="15"/>
    </row>
    <row r="11" spans="1:6" x14ac:dyDescent="0.3">
      <c r="A11" s="4"/>
      <c r="B11" s="25" t="s">
        <v>74</v>
      </c>
      <c r="C11" s="25" t="s">
        <v>61</v>
      </c>
      <c r="D11" s="47"/>
      <c r="E11" s="49"/>
      <c r="F11" s="15"/>
    </row>
    <row r="12" spans="1:6" x14ac:dyDescent="0.3">
      <c r="A12" s="19" t="s">
        <v>70</v>
      </c>
      <c r="B12" s="26">
        <v>10</v>
      </c>
      <c r="C12" s="26">
        <v>12</v>
      </c>
      <c r="D12" s="8">
        <f>$B$3*B12+$C$3*C12</f>
        <v>1500</v>
      </c>
      <c r="E12" s="26">
        <v>1750</v>
      </c>
      <c r="F12" s="16"/>
    </row>
    <row r="13" spans="1:6" x14ac:dyDescent="0.3">
      <c r="A13" s="19" t="s">
        <v>71</v>
      </c>
      <c r="B13" s="26">
        <v>0.3</v>
      </c>
      <c r="C13" s="26">
        <v>0.5</v>
      </c>
      <c r="D13" s="8">
        <f>$B$3*B13+$C$3*C13</f>
        <v>45</v>
      </c>
      <c r="E13" s="26">
        <v>55</v>
      </c>
      <c r="F13" s="16"/>
    </row>
    <row r="14" spans="1:6" x14ac:dyDescent="0.3">
      <c r="A14" s="19" t="s">
        <v>72</v>
      </c>
      <c r="B14" s="26">
        <v>0.2</v>
      </c>
      <c r="C14" s="26">
        <v>0.2</v>
      </c>
      <c r="D14" s="8">
        <f>$B$3*B14+$C$3*C14</f>
        <v>30</v>
      </c>
      <c r="E14" s="26">
        <v>30</v>
      </c>
      <c r="F14" s="16"/>
    </row>
    <row r="15" spans="1:6" x14ac:dyDescent="0.3">
      <c r="A15" s="19" t="s">
        <v>73</v>
      </c>
      <c r="B15" s="26">
        <v>12</v>
      </c>
      <c r="C15" s="26">
        <v>17</v>
      </c>
      <c r="D15" s="8">
        <f>$B$3*B15+$C$3*C15</f>
        <v>1800</v>
      </c>
      <c r="E15" s="26">
        <v>10000</v>
      </c>
      <c r="F15" s="16"/>
    </row>
    <row r="16" spans="1:6" x14ac:dyDescent="0.3">
      <c r="A16" s="20"/>
    </row>
    <row r="17" spans="1:1" x14ac:dyDescent="0.3">
      <c r="A17" s="20"/>
    </row>
    <row r="18" spans="1:1" x14ac:dyDescent="0.3">
      <c r="A18" s="20"/>
    </row>
    <row r="19" spans="1:1" x14ac:dyDescent="0.3">
      <c r="A19" s="20"/>
    </row>
    <row r="20" spans="1:1" x14ac:dyDescent="0.3">
      <c r="A20" s="20"/>
    </row>
    <row r="21" spans="1:1" x14ac:dyDescent="0.3">
      <c r="A21" s="20"/>
    </row>
    <row r="22" spans="1:1" x14ac:dyDescent="0.3">
      <c r="A22" s="20"/>
    </row>
    <row r="23" spans="1:1" x14ac:dyDescent="0.3">
      <c r="A23" s="20"/>
    </row>
    <row r="24" spans="1:1" x14ac:dyDescent="0.3">
      <c r="A24" s="20"/>
    </row>
    <row r="25" spans="1:1" x14ac:dyDescent="0.3">
      <c r="A25" s="20"/>
    </row>
    <row r="26" spans="1:1" x14ac:dyDescent="0.3">
      <c r="A26" s="20"/>
    </row>
    <row r="27" spans="1:1" x14ac:dyDescent="0.3">
      <c r="A27" s="20"/>
    </row>
    <row r="28" spans="1:1" x14ac:dyDescent="0.3">
      <c r="A28" s="20"/>
    </row>
  </sheetData>
  <mergeCells count="7">
    <mergeCell ref="E10:E11"/>
    <mergeCell ref="B1:C1"/>
    <mergeCell ref="B5:C5"/>
    <mergeCell ref="A6:A7"/>
    <mergeCell ref="B9:C9"/>
    <mergeCell ref="B10:C10"/>
    <mergeCell ref="D10:D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130" zoomScaleNormal="130" workbookViewId="0">
      <selection activeCell="C16" sqref="C16"/>
    </sheetView>
  </sheetViews>
  <sheetFormatPr defaultRowHeight="18.75" x14ac:dyDescent="0.3"/>
  <cols>
    <col min="1" max="1" width="17.28515625" style="1" customWidth="1"/>
    <col min="2" max="2" width="16.28515625" style="1" customWidth="1"/>
    <col min="3" max="3" width="19.7109375" style="1" customWidth="1"/>
    <col min="4" max="4" width="15.140625" style="1" customWidth="1"/>
    <col min="5" max="5" width="14.28515625" style="1" bestFit="1" customWidth="1"/>
    <col min="6" max="6" width="13.85546875" customWidth="1"/>
  </cols>
  <sheetData>
    <row r="1" spans="1:7" x14ac:dyDescent="0.3">
      <c r="B1" s="41" t="s">
        <v>156</v>
      </c>
      <c r="C1" s="41"/>
      <c r="D1" s="41"/>
    </row>
    <row r="2" spans="1:7" x14ac:dyDescent="0.3">
      <c r="B2" s="38" t="s">
        <v>136</v>
      </c>
      <c r="C2" s="38" t="s">
        <v>137</v>
      </c>
      <c r="D2" s="36" t="s">
        <v>150</v>
      </c>
    </row>
    <row r="3" spans="1:7" x14ac:dyDescent="0.3">
      <c r="A3" s="7"/>
      <c r="B3" s="39">
        <v>36.249999999999993</v>
      </c>
      <c r="C3" s="39">
        <v>0</v>
      </c>
      <c r="D3" s="39">
        <v>63.750000000000007</v>
      </c>
    </row>
    <row r="5" spans="1:7" x14ac:dyDescent="0.3">
      <c r="A5" s="44" t="s">
        <v>149</v>
      </c>
      <c r="B5" s="41" t="s">
        <v>6</v>
      </c>
      <c r="C5" s="41"/>
      <c r="D5" s="41"/>
    </row>
    <row r="6" spans="1:7" ht="18.75" customHeight="1" x14ac:dyDescent="0.3">
      <c r="A6" s="44"/>
      <c r="B6" s="37" t="s">
        <v>140</v>
      </c>
      <c r="C6" s="37" t="s">
        <v>141</v>
      </c>
      <c r="D6" s="37" t="s">
        <v>151</v>
      </c>
      <c r="E6" s="1" t="s">
        <v>2</v>
      </c>
    </row>
    <row r="7" spans="1:7" x14ac:dyDescent="0.3">
      <c r="A7" s="44"/>
      <c r="B7" s="35">
        <v>3000</v>
      </c>
      <c r="C7" s="35">
        <v>4000</v>
      </c>
      <c r="D7" s="35">
        <v>5000</v>
      </c>
      <c r="E7" s="8">
        <f>SUMPRODUCT(B3:D3,B7:D7)</f>
        <v>427500.00000000006</v>
      </c>
    </row>
    <row r="9" spans="1:7" x14ac:dyDescent="0.3">
      <c r="B9" s="41" t="s">
        <v>10</v>
      </c>
      <c r="C9" s="41"/>
      <c r="D9" s="41"/>
    </row>
    <row r="10" spans="1:7" x14ac:dyDescent="0.3">
      <c r="A10" s="4" t="s">
        <v>10</v>
      </c>
      <c r="B10" s="50" t="s">
        <v>7</v>
      </c>
      <c r="C10" s="51"/>
      <c r="D10" s="51"/>
      <c r="E10" s="46"/>
      <c r="F10" s="48" t="s">
        <v>11</v>
      </c>
      <c r="G10" s="1"/>
    </row>
    <row r="11" spans="1:7" x14ac:dyDescent="0.3">
      <c r="A11" s="4"/>
      <c r="B11" s="37" t="s">
        <v>144</v>
      </c>
      <c r="C11" s="37" t="s">
        <v>145</v>
      </c>
      <c r="D11" s="37" t="s">
        <v>152</v>
      </c>
      <c r="E11" s="47"/>
      <c r="F11" s="49"/>
      <c r="G11" s="1"/>
    </row>
    <row r="12" spans="1:7" x14ac:dyDescent="0.3">
      <c r="A12" s="40" t="s">
        <v>154</v>
      </c>
      <c r="B12" s="37">
        <v>1</v>
      </c>
      <c r="C12" s="37">
        <v>1</v>
      </c>
      <c r="D12" s="37">
        <v>1</v>
      </c>
      <c r="E12" s="8">
        <f>SUMPRODUCT(B3:D3,B12:D12)</f>
        <v>100</v>
      </c>
      <c r="F12" s="37">
        <v>100</v>
      </c>
      <c r="G12" s="1"/>
    </row>
    <row r="13" spans="1:7" x14ac:dyDescent="0.3">
      <c r="A13" s="40" t="s">
        <v>153</v>
      </c>
      <c r="B13" s="37">
        <v>0</v>
      </c>
      <c r="C13" s="37">
        <v>100</v>
      </c>
      <c r="D13" s="37">
        <v>200</v>
      </c>
      <c r="E13" s="8">
        <f>SUMPRODUCT(B3:D3,B13:D13)</f>
        <v>12750.000000000002</v>
      </c>
      <c r="F13" s="37">
        <v>14000</v>
      </c>
      <c r="G13" s="1"/>
    </row>
    <row r="14" spans="1:7" x14ac:dyDescent="0.3">
      <c r="A14" s="40" t="s">
        <v>155</v>
      </c>
      <c r="B14" s="37">
        <v>0</v>
      </c>
      <c r="C14" s="37">
        <v>100000</v>
      </c>
      <c r="D14" s="37">
        <v>200000</v>
      </c>
      <c r="E14" s="8">
        <f>SUMPRODUCT(B3:D3,B14:D14)</f>
        <v>12750000.000000002</v>
      </c>
      <c r="F14" s="37">
        <v>12750000</v>
      </c>
      <c r="G14" s="1"/>
    </row>
  </sheetData>
  <mergeCells count="7">
    <mergeCell ref="F10:F11"/>
    <mergeCell ref="B1:D1"/>
    <mergeCell ref="A5:A7"/>
    <mergeCell ref="B5:D5"/>
    <mergeCell ref="B9:D9"/>
    <mergeCell ref="B10:D10"/>
    <mergeCell ref="E10:E1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30" zoomScaleNormal="130" workbookViewId="0">
      <selection activeCell="D16" sqref="D16"/>
    </sheetView>
  </sheetViews>
  <sheetFormatPr defaultRowHeight="18.75" x14ac:dyDescent="0.3"/>
  <cols>
    <col min="1" max="1" width="12.5703125" style="1" bestFit="1" customWidth="1"/>
    <col min="2" max="2" width="13.140625" style="1" customWidth="1"/>
    <col min="3" max="3" width="16.140625" style="1" customWidth="1"/>
    <col min="4" max="4" width="13.140625" style="1" bestFit="1" customWidth="1"/>
    <col min="5" max="5" width="23.42578125" style="1" bestFit="1" customWidth="1"/>
    <col min="6" max="6" width="14.28515625" style="1" bestFit="1" customWidth="1"/>
    <col min="7" max="7" width="13.85546875" customWidth="1"/>
  </cols>
  <sheetData>
    <row r="1" spans="1:8" x14ac:dyDescent="0.3">
      <c r="B1" s="41" t="s">
        <v>15</v>
      </c>
      <c r="C1" s="41"/>
      <c r="D1" s="41"/>
      <c r="E1" s="41"/>
    </row>
    <row r="2" spans="1:8" x14ac:dyDescent="0.3">
      <c r="B2" s="38" t="s">
        <v>134</v>
      </c>
      <c r="C2" s="38" t="s">
        <v>135</v>
      </c>
      <c r="D2" s="36" t="s">
        <v>136</v>
      </c>
      <c r="E2" s="36" t="s">
        <v>137</v>
      </c>
    </row>
    <row r="3" spans="1:8" x14ac:dyDescent="0.3">
      <c r="A3" s="7"/>
      <c r="B3" s="39">
        <v>0</v>
      </c>
      <c r="C3" s="39">
        <v>250</v>
      </c>
      <c r="D3" s="39">
        <v>0</v>
      </c>
      <c r="E3" s="39">
        <v>0</v>
      </c>
    </row>
    <row r="5" spans="1:8" x14ac:dyDescent="0.3">
      <c r="A5" s="44" t="s">
        <v>149</v>
      </c>
      <c r="B5" s="41" t="s">
        <v>6</v>
      </c>
      <c r="C5" s="41"/>
      <c r="D5" s="41"/>
      <c r="E5" s="41"/>
    </row>
    <row r="6" spans="1:8" ht="18.75" customHeight="1" x14ac:dyDescent="0.3">
      <c r="A6" s="44"/>
      <c r="B6" s="37" t="s">
        <v>138</v>
      </c>
      <c r="C6" s="37" t="s">
        <v>139</v>
      </c>
      <c r="D6" s="37" t="s">
        <v>140</v>
      </c>
      <c r="E6" s="37" t="s">
        <v>141</v>
      </c>
      <c r="F6" s="1" t="s">
        <v>2</v>
      </c>
    </row>
    <row r="7" spans="1:8" x14ac:dyDescent="0.3">
      <c r="A7" s="44"/>
      <c r="B7" s="35">
        <v>1000</v>
      </c>
      <c r="C7" s="35">
        <v>800</v>
      </c>
      <c r="D7" s="35">
        <v>1200</v>
      </c>
      <c r="E7" s="35">
        <v>200</v>
      </c>
      <c r="F7" s="8">
        <f>SUMPRODUCT(B3:E3,B7:E7)</f>
        <v>200000</v>
      </c>
    </row>
    <row r="9" spans="1:8" x14ac:dyDescent="0.3">
      <c r="B9" s="41" t="s">
        <v>10</v>
      </c>
      <c r="C9" s="41"/>
      <c r="D9" s="41"/>
      <c r="E9" s="41"/>
    </row>
    <row r="10" spans="1:8" x14ac:dyDescent="0.3">
      <c r="A10" s="4" t="s">
        <v>10</v>
      </c>
      <c r="B10" s="50" t="s">
        <v>7</v>
      </c>
      <c r="C10" s="51"/>
      <c r="D10" s="51"/>
      <c r="E10" s="52"/>
      <c r="F10" s="46"/>
      <c r="G10" s="48" t="s">
        <v>11</v>
      </c>
      <c r="H10" s="1"/>
    </row>
    <row r="11" spans="1:8" x14ac:dyDescent="0.3">
      <c r="A11" s="4"/>
      <c r="B11" s="37" t="s">
        <v>142</v>
      </c>
      <c r="C11" s="37" t="s">
        <v>143</v>
      </c>
      <c r="D11" s="37" t="s">
        <v>144</v>
      </c>
      <c r="E11" s="37" t="s">
        <v>145</v>
      </c>
      <c r="F11" s="47"/>
      <c r="G11" s="49"/>
      <c r="H11" s="1"/>
    </row>
    <row r="12" spans="1:8" x14ac:dyDescent="0.3">
      <c r="A12" s="40" t="s">
        <v>146</v>
      </c>
      <c r="B12" s="37">
        <v>1</v>
      </c>
      <c r="C12" s="37">
        <v>1</v>
      </c>
      <c r="D12" s="37">
        <v>1</v>
      </c>
      <c r="E12" s="37">
        <v>4</v>
      </c>
      <c r="F12" s="8">
        <f>SUMPRODUCT(B3:E3,B12:E12)</f>
        <v>250</v>
      </c>
      <c r="G12" s="37">
        <v>250</v>
      </c>
      <c r="H12" s="1"/>
    </row>
    <row r="13" spans="1:8" x14ac:dyDescent="0.3">
      <c r="A13" s="40" t="s">
        <v>147</v>
      </c>
      <c r="B13" s="37">
        <v>0</v>
      </c>
      <c r="C13" s="37">
        <v>1</v>
      </c>
      <c r="D13" s="37">
        <v>1</v>
      </c>
      <c r="E13" s="37">
        <v>2</v>
      </c>
      <c r="F13" s="8">
        <f>SUMPRODUCT(B3:E3,B13:E13)</f>
        <v>250</v>
      </c>
      <c r="G13" s="37">
        <v>600</v>
      </c>
      <c r="H13" s="1"/>
    </row>
    <row r="14" spans="1:8" x14ac:dyDescent="0.3">
      <c r="A14" s="40" t="s">
        <v>148</v>
      </c>
      <c r="B14" s="37">
        <v>3</v>
      </c>
      <c r="C14" s="37">
        <v>2</v>
      </c>
      <c r="D14" s="37">
        <v>4</v>
      </c>
      <c r="E14" s="37">
        <v>0</v>
      </c>
      <c r="F14" s="8">
        <f>SUMPRODUCT(B3:E3,B14:E14)</f>
        <v>500</v>
      </c>
      <c r="G14" s="37">
        <v>500</v>
      </c>
      <c r="H14" s="1"/>
    </row>
  </sheetData>
  <mergeCells count="7">
    <mergeCell ref="B1:E1"/>
    <mergeCell ref="B5:E5"/>
    <mergeCell ref="B9:E9"/>
    <mergeCell ref="F10:F11"/>
    <mergeCell ref="G10:G11"/>
    <mergeCell ref="B10:E10"/>
    <mergeCell ref="A5:A7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B1" zoomScale="130" zoomScaleNormal="130" workbookViewId="0">
      <selection activeCell="E16" sqref="E16"/>
    </sheetView>
  </sheetViews>
  <sheetFormatPr defaultRowHeight="18.75" x14ac:dyDescent="0.3"/>
  <cols>
    <col min="1" max="1" width="32.42578125" style="1" bestFit="1" customWidth="1"/>
    <col min="2" max="2" width="13.140625" style="1" customWidth="1"/>
    <col min="3" max="3" width="16.140625" style="1" customWidth="1"/>
    <col min="4" max="4" width="13.140625" style="1" bestFit="1" customWidth="1"/>
    <col min="5" max="5" width="23.42578125" style="1" bestFit="1" customWidth="1"/>
    <col min="6" max="6" width="14.28515625" style="1" bestFit="1" customWidth="1"/>
    <col min="7" max="7" width="13.85546875" customWidth="1"/>
  </cols>
  <sheetData>
    <row r="1" spans="1:8" x14ac:dyDescent="0.3">
      <c r="B1" s="41" t="s">
        <v>15</v>
      </c>
      <c r="C1" s="41"/>
      <c r="D1" s="41"/>
      <c r="E1" s="41"/>
    </row>
    <row r="2" spans="1:8" x14ac:dyDescent="0.3">
      <c r="B2" s="38" t="s">
        <v>157</v>
      </c>
      <c r="C2" s="38" t="s">
        <v>120</v>
      </c>
      <c r="D2" s="36" t="s">
        <v>137</v>
      </c>
      <c r="E2" s="36" t="s">
        <v>150</v>
      </c>
    </row>
    <row r="3" spans="1:8" x14ac:dyDescent="0.3">
      <c r="A3" s="7"/>
      <c r="B3" s="39">
        <v>0</v>
      </c>
      <c r="C3" s="39">
        <v>0</v>
      </c>
      <c r="D3" s="39">
        <v>0</v>
      </c>
      <c r="E3" s="39">
        <v>24.999999999999996</v>
      </c>
    </row>
    <row r="5" spans="1:8" x14ac:dyDescent="0.3">
      <c r="A5" s="44" t="s">
        <v>162</v>
      </c>
      <c r="B5" s="41" t="s">
        <v>6</v>
      </c>
      <c r="C5" s="41"/>
      <c r="D5" s="41"/>
      <c r="E5" s="41"/>
    </row>
    <row r="6" spans="1:8" ht="18.75" customHeight="1" x14ac:dyDescent="0.3">
      <c r="A6" s="44"/>
      <c r="B6" s="37" t="s">
        <v>159</v>
      </c>
      <c r="C6" s="37" t="s">
        <v>158</v>
      </c>
      <c r="D6" s="37" t="s">
        <v>141</v>
      </c>
      <c r="E6" s="37" t="s">
        <v>151</v>
      </c>
      <c r="F6" s="1" t="s">
        <v>2</v>
      </c>
    </row>
    <row r="7" spans="1:8" x14ac:dyDescent="0.3">
      <c r="A7" s="44"/>
      <c r="B7" s="35">
        <v>4.5</v>
      </c>
      <c r="C7" s="35">
        <v>12</v>
      </c>
      <c r="D7" s="35">
        <v>17.5</v>
      </c>
      <c r="E7" s="35">
        <v>1.5</v>
      </c>
      <c r="F7" s="8">
        <f>SUMPRODUCT(B3:E3,B7:E7)</f>
        <v>37.499999999999993</v>
      </c>
    </row>
    <row r="9" spans="1:8" x14ac:dyDescent="0.3">
      <c r="B9" s="41" t="s">
        <v>10</v>
      </c>
      <c r="C9" s="41"/>
      <c r="D9" s="41"/>
      <c r="E9" s="41"/>
    </row>
    <row r="10" spans="1:8" x14ac:dyDescent="0.3">
      <c r="A10" s="4" t="s">
        <v>10</v>
      </c>
      <c r="B10" s="50" t="s">
        <v>7</v>
      </c>
      <c r="C10" s="51"/>
      <c r="D10" s="51"/>
      <c r="E10" s="52"/>
      <c r="F10" s="46"/>
      <c r="G10" s="48" t="s">
        <v>11</v>
      </c>
      <c r="H10" s="1"/>
    </row>
    <row r="11" spans="1:8" x14ac:dyDescent="0.3">
      <c r="A11" s="4"/>
      <c r="B11" s="37" t="s">
        <v>161</v>
      </c>
      <c r="C11" s="37" t="s">
        <v>160</v>
      </c>
      <c r="D11" s="37" t="s">
        <v>145</v>
      </c>
      <c r="E11" s="37" t="s">
        <v>152</v>
      </c>
      <c r="F11" s="47"/>
      <c r="G11" s="49"/>
      <c r="H11" s="1"/>
    </row>
    <row r="12" spans="1:8" x14ac:dyDescent="0.3">
      <c r="A12" s="40" t="s">
        <v>163</v>
      </c>
      <c r="B12" s="37">
        <v>2</v>
      </c>
      <c r="C12" s="37">
        <v>2</v>
      </c>
      <c r="D12" s="37">
        <v>20</v>
      </c>
      <c r="E12" s="37">
        <v>10</v>
      </c>
      <c r="F12" s="8">
        <f>SUMPRODUCT(B3:E3,B12:E12)</f>
        <v>249.99999999999997</v>
      </c>
      <c r="G12" s="37">
        <v>11</v>
      </c>
      <c r="H12" s="1"/>
    </row>
    <row r="13" spans="1:8" x14ac:dyDescent="0.3">
      <c r="A13" s="40" t="s">
        <v>164</v>
      </c>
      <c r="B13" s="37">
        <v>20</v>
      </c>
      <c r="C13" s="37">
        <v>20</v>
      </c>
      <c r="D13" s="37">
        <v>50</v>
      </c>
      <c r="E13" s="37">
        <v>10</v>
      </c>
      <c r="F13" s="8">
        <f>SUMPRODUCT(B3:E3,B13:E13)</f>
        <v>249.99999999999997</v>
      </c>
      <c r="G13" s="37">
        <v>70</v>
      </c>
      <c r="H13" s="1"/>
    </row>
    <row r="14" spans="1:8" x14ac:dyDescent="0.3">
      <c r="A14" s="40" t="s">
        <v>165</v>
      </c>
      <c r="B14" s="37">
        <v>20</v>
      </c>
      <c r="C14" s="37">
        <v>70</v>
      </c>
      <c r="D14" s="37">
        <v>80</v>
      </c>
      <c r="E14" s="37">
        <v>10</v>
      </c>
      <c r="F14" s="8">
        <f>SUMPRODUCT(B3:E3,B14:E14)</f>
        <v>249.99999999999997</v>
      </c>
      <c r="G14" s="37">
        <v>250</v>
      </c>
      <c r="H14" s="1"/>
    </row>
  </sheetData>
  <mergeCells count="7">
    <mergeCell ref="G10:G11"/>
    <mergeCell ref="B1:E1"/>
    <mergeCell ref="A5:A7"/>
    <mergeCell ref="B5:E5"/>
    <mergeCell ref="B9:E9"/>
    <mergeCell ref="B10:E10"/>
    <mergeCell ref="F10:F1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B3" sqref="B3"/>
    </sheetView>
  </sheetViews>
  <sheetFormatPr defaultRowHeight="15.75" x14ac:dyDescent="0.25"/>
  <cols>
    <col min="1" max="1" width="30.7109375" style="55" customWidth="1"/>
    <col min="2" max="6" width="8.5703125" style="55" customWidth="1"/>
    <col min="7" max="7" width="11.7109375" style="55" customWidth="1"/>
    <col min="8" max="16" width="9.140625" style="55"/>
  </cols>
  <sheetData>
    <row r="1" spans="1:8" x14ac:dyDescent="0.25">
      <c r="B1" s="56" t="s">
        <v>15</v>
      </c>
      <c r="C1" s="57"/>
      <c r="D1" s="57"/>
      <c r="E1" s="57"/>
      <c r="H1" s="27" t="s">
        <v>81</v>
      </c>
    </row>
    <row r="2" spans="1:8" x14ac:dyDescent="0.25">
      <c r="B2" s="58" t="s">
        <v>136</v>
      </c>
      <c r="C2" s="58" t="s">
        <v>166</v>
      </c>
      <c r="D2" s="58" t="s">
        <v>120</v>
      </c>
      <c r="E2" s="58" t="s">
        <v>167</v>
      </c>
      <c r="H2" s="27" t="s">
        <v>78</v>
      </c>
    </row>
    <row r="3" spans="1:8" x14ac:dyDescent="0.25">
      <c r="A3" s="59"/>
      <c r="B3" s="60">
        <v>262</v>
      </c>
      <c r="C3" s="60">
        <v>1</v>
      </c>
      <c r="D3" s="60">
        <v>63</v>
      </c>
      <c r="E3" s="60">
        <v>0</v>
      </c>
      <c r="H3" s="27" t="s">
        <v>82</v>
      </c>
    </row>
    <row r="4" spans="1:8" x14ac:dyDescent="0.25">
      <c r="H4" s="27" t="s">
        <v>83</v>
      </c>
    </row>
    <row r="5" spans="1:8" x14ac:dyDescent="0.25">
      <c r="B5" s="56" t="s">
        <v>6</v>
      </c>
      <c r="C5" s="57"/>
      <c r="D5" s="57"/>
      <c r="E5" s="57"/>
      <c r="H5" s="27" t="s">
        <v>84</v>
      </c>
    </row>
    <row r="6" spans="1:8" x14ac:dyDescent="0.25">
      <c r="A6" s="61" t="s">
        <v>3</v>
      </c>
      <c r="B6" s="62" t="s">
        <v>140</v>
      </c>
      <c r="C6" s="62" t="s">
        <v>168</v>
      </c>
      <c r="D6" s="62" t="s">
        <v>158</v>
      </c>
      <c r="E6" s="62" t="s">
        <v>169</v>
      </c>
      <c r="F6" s="63" t="s">
        <v>79</v>
      </c>
      <c r="H6" s="73" t="s">
        <v>85</v>
      </c>
    </row>
    <row r="7" spans="1:8" x14ac:dyDescent="0.25">
      <c r="A7" s="64"/>
      <c r="B7" s="62">
        <v>150</v>
      </c>
      <c r="C7" s="62">
        <v>190</v>
      </c>
      <c r="D7" s="62">
        <v>180</v>
      </c>
      <c r="E7" s="62">
        <v>200</v>
      </c>
      <c r="F7" s="65">
        <f>B3*B7+C3*C7+D3*D7+E3*E7</f>
        <v>50830</v>
      </c>
    </row>
    <row r="9" spans="1:8" x14ac:dyDescent="0.25">
      <c r="B9" s="56" t="s">
        <v>10</v>
      </c>
      <c r="C9" s="57"/>
      <c r="D9" s="57"/>
      <c r="E9" s="57"/>
    </row>
    <row r="10" spans="1:8" x14ac:dyDescent="0.25">
      <c r="A10" s="19" t="s">
        <v>10</v>
      </c>
      <c r="B10" s="66" t="s">
        <v>7</v>
      </c>
      <c r="C10" s="67"/>
      <c r="D10" s="67"/>
      <c r="E10" s="68"/>
      <c r="F10" s="69"/>
      <c r="G10" s="70" t="s">
        <v>11</v>
      </c>
    </row>
    <row r="11" spans="1:8" x14ac:dyDescent="0.25">
      <c r="A11" s="19"/>
      <c r="B11" s="62" t="s">
        <v>144</v>
      </c>
      <c r="C11" s="62" t="s">
        <v>170</v>
      </c>
      <c r="D11" s="62" t="s">
        <v>160</v>
      </c>
      <c r="E11" s="62" t="s">
        <v>171</v>
      </c>
      <c r="F11" s="71"/>
      <c r="G11" s="72"/>
    </row>
    <row r="12" spans="1:8" x14ac:dyDescent="0.25">
      <c r="A12" s="19" t="s">
        <v>97</v>
      </c>
      <c r="B12" s="58">
        <v>0.9</v>
      </c>
      <c r="C12" s="58">
        <v>1.2</v>
      </c>
      <c r="D12" s="58">
        <v>1</v>
      </c>
      <c r="E12" s="58">
        <v>1.3</v>
      </c>
      <c r="F12" s="65">
        <f>$B$3*B12+$C$3*C12+$D$3*D12+$E$3*E12</f>
        <v>300</v>
      </c>
      <c r="G12" s="58">
        <v>300</v>
      </c>
    </row>
    <row r="13" spans="1:8" x14ac:dyDescent="0.25">
      <c r="A13" s="19" t="s">
        <v>98</v>
      </c>
      <c r="B13" s="58">
        <v>0.7</v>
      </c>
      <c r="C13" s="58">
        <v>1</v>
      </c>
      <c r="D13" s="58">
        <v>1.2</v>
      </c>
      <c r="E13" s="58">
        <v>0.9</v>
      </c>
      <c r="F13" s="65">
        <f>$B$3*B13+$C$3*C13+$D$3*D13+$E$3*E13</f>
        <v>260</v>
      </c>
      <c r="G13" s="58">
        <v>260</v>
      </c>
    </row>
    <row r="14" spans="1:8" x14ac:dyDescent="0.25">
      <c r="A14" s="19" t="s">
        <v>99</v>
      </c>
      <c r="B14" s="58">
        <v>1200</v>
      </c>
      <c r="C14" s="58">
        <v>1000</v>
      </c>
      <c r="D14" s="58">
        <v>900</v>
      </c>
      <c r="E14" s="58">
        <v>1300</v>
      </c>
      <c r="F14" s="65">
        <f>$B$3*B14+$C$3*C14+$D$3*D14+$E$3*E14</f>
        <v>372100</v>
      </c>
      <c r="G14" s="58">
        <v>400000</v>
      </c>
    </row>
  </sheetData>
  <mergeCells count="6">
    <mergeCell ref="A6:A7"/>
    <mergeCell ref="G10:G11"/>
    <mergeCell ref="B1:E1"/>
    <mergeCell ref="B5:E5"/>
    <mergeCell ref="B10:E10"/>
    <mergeCell ref="B9:E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90" zoomScaleNormal="90" workbookViewId="0">
      <selection activeCell="G13" sqref="G13"/>
    </sheetView>
  </sheetViews>
  <sheetFormatPr defaultRowHeight="15" x14ac:dyDescent="0.25"/>
  <cols>
    <col min="1" max="1" width="40.7109375" style="74" bestFit="1" customWidth="1"/>
    <col min="2" max="2" width="8.5703125" style="74" bestFit="1" customWidth="1"/>
    <col min="3" max="3" width="7.42578125" style="74" bestFit="1" customWidth="1"/>
    <col min="4" max="7" width="9.140625" style="74"/>
  </cols>
  <sheetData>
    <row r="1" spans="1:8" ht="18.75" x14ac:dyDescent="0.25">
      <c r="B1" s="75" t="s">
        <v>15</v>
      </c>
      <c r="C1" s="76"/>
      <c r="D1" s="76"/>
      <c r="E1" s="76"/>
      <c r="H1" s="33" t="s">
        <v>100</v>
      </c>
    </row>
    <row r="2" spans="1:8" ht="18.75" x14ac:dyDescent="0.25">
      <c r="B2" s="77" t="s">
        <v>0</v>
      </c>
      <c r="C2" s="77" t="s">
        <v>1</v>
      </c>
      <c r="D2" s="77" t="s">
        <v>62</v>
      </c>
      <c r="E2" s="77" t="s">
        <v>133</v>
      </c>
      <c r="H2" s="33" t="s">
        <v>78</v>
      </c>
    </row>
    <row r="3" spans="1:8" ht="18.75" x14ac:dyDescent="0.25">
      <c r="A3" s="78"/>
      <c r="B3" s="79">
        <v>1</v>
      </c>
      <c r="C3" s="79">
        <v>1</v>
      </c>
      <c r="D3" s="79">
        <v>0</v>
      </c>
      <c r="E3" s="79">
        <v>1</v>
      </c>
      <c r="H3" s="33" t="s">
        <v>101</v>
      </c>
    </row>
    <row r="4" spans="1:8" ht="18.75" x14ac:dyDescent="0.25">
      <c r="H4" s="33" t="s">
        <v>102</v>
      </c>
    </row>
    <row r="5" spans="1:8" ht="18.75" x14ac:dyDescent="0.25">
      <c r="B5" s="80" t="s">
        <v>6</v>
      </c>
      <c r="C5" s="80"/>
      <c r="D5" s="80"/>
      <c r="E5" s="80"/>
      <c r="H5" s="33" t="s">
        <v>103</v>
      </c>
    </row>
    <row r="6" spans="1:8" ht="18.75" x14ac:dyDescent="0.25">
      <c r="A6" s="81" t="s">
        <v>3</v>
      </c>
      <c r="B6" s="82" t="s">
        <v>63</v>
      </c>
      <c r="C6" s="82" t="s">
        <v>172</v>
      </c>
      <c r="D6" s="82" t="s">
        <v>173</v>
      </c>
      <c r="E6" s="82" t="s">
        <v>174</v>
      </c>
      <c r="F6" s="83" t="s">
        <v>79</v>
      </c>
      <c r="H6" s="33" t="s">
        <v>104</v>
      </c>
    </row>
    <row r="7" spans="1:8" ht="18.75" x14ac:dyDescent="0.25">
      <c r="A7" s="80"/>
      <c r="B7" s="82">
        <v>105.99</v>
      </c>
      <c r="C7" s="82">
        <v>128.9</v>
      </c>
      <c r="D7" s="82">
        <v>136.13999999999999</v>
      </c>
      <c r="E7" s="82">
        <v>117.38</v>
      </c>
      <c r="F7" s="84">
        <f>B3*B7+C3*C7+D3*D7+E3*E7</f>
        <v>352.27</v>
      </c>
      <c r="H7" s="33" t="s">
        <v>105</v>
      </c>
    </row>
    <row r="8" spans="1:8" ht="18.75" x14ac:dyDescent="0.25">
      <c r="H8" s="33" t="s">
        <v>106</v>
      </c>
    </row>
    <row r="9" spans="1:8" x14ac:dyDescent="0.25">
      <c r="B9" s="75" t="s">
        <v>10</v>
      </c>
      <c r="C9" s="76"/>
      <c r="D9" s="76"/>
      <c r="E9" s="76"/>
    </row>
    <row r="10" spans="1:8" x14ac:dyDescent="0.25">
      <c r="A10" s="40" t="s">
        <v>10</v>
      </c>
      <c r="B10" s="85" t="s">
        <v>7</v>
      </c>
      <c r="C10" s="86"/>
      <c r="D10" s="86"/>
      <c r="E10" s="87"/>
      <c r="F10" s="88"/>
      <c r="G10" s="89" t="s">
        <v>11</v>
      </c>
    </row>
    <row r="11" spans="1:8" x14ac:dyDescent="0.25">
      <c r="A11" s="40"/>
      <c r="B11" s="82" t="s">
        <v>175</v>
      </c>
      <c r="C11" s="82" t="s">
        <v>176</v>
      </c>
      <c r="D11" s="82" t="s">
        <v>177</v>
      </c>
      <c r="E11" s="82" t="s">
        <v>178</v>
      </c>
      <c r="F11" s="90"/>
      <c r="G11" s="91"/>
    </row>
    <row r="12" spans="1:8" x14ac:dyDescent="0.25">
      <c r="A12" s="40" t="s">
        <v>107</v>
      </c>
      <c r="B12" s="77">
        <v>70</v>
      </c>
      <c r="C12" s="77">
        <v>80</v>
      </c>
      <c r="D12" s="77">
        <v>90</v>
      </c>
      <c r="E12" s="77">
        <v>50</v>
      </c>
      <c r="F12" s="84">
        <f>$B$3*B12+$C$3*C12+$D$3*D12+$E$3*E12</f>
        <v>200</v>
      </c>
      <c r="G12" s="77">
        <v>200</v>
      </c>
    </row>
    <row r="13" spans="1:8" x14ac:dyDescent="0.25">
      <c r="A13" s="40" t="s">
        <v>108</v>
      </c>
      <c r="B13" s="77">
        <v>15</v>
      </c>
      <c r="C13" s="77">
        <v>20</v>
      </c>
      <c r="D13" s="77">
        <v>20</v>
      </c>
      <c r="E13" s="77">
        <v>30</v>
      </c>
      <c r="F13" s="84">
        <f>$B$3*B13+$C$3*C13+$D$3*D13+$E$3*E13</f>
        <v>65</v>
      </c>
      <c r="G13" s="77">
        <v>70</v>
      </c>
    </row>
    <row r="14" spans="1:8" x14ac:dyDescent="0.25">
      <c r="A14" s="40" t="s">
        <v>109</v>
      </c>
      <c r="B14" s="77">
        <v>0</v>
      </c>
      <c r="C14" s="77">
        <v>25</v>
      </c>
      <c r="D14" s="77">
        <v>0</v>
      </c>
      <c r="E14" s="77">
        <v>40</v>
      </c>
      <c r="F14" s="84">
        <f>$B$3*B14+$C$3*C14+$D$3*D14+$E$3*E14</f>
        <v>65</v>
      </c>
      <c r="G14" s="77">
        <v>70</v>
      </c>
    </row>
    <row r="15" spans="1:8" x14ac:dyDescent="0.25">
      <c r="A15" s="40" t="s">
        <v>111</v>
      </c>
      <c r="B15" s="77">
        <v>20</v>
      </c>
      <c r="C15" s="77">
        <v>15</v>
      </c>
      <c r="D15" s="77">
        <v>30</v>
      </c>
      <c r="E15" s="77">
        <v>0</v>
      </c>
      <c r="F15" s="84">
        <f>$B$3*B15+$C$3*C15+$D$3*D15+$E$3*E15</f>
        <v>35</v>
      </c>
      <c r="G15" s="77">
        <v>70</v>
      </c>
    </row>
    <row r="16" spans="1:8" x14ac:dyDescent="0.25">
      <c r="A16" s="40" t="s">
        <v>110</v>
      </c>
      <c r="B16" s="77">
        <v>20</v>
      </c>
      <c r="C16" s="77">
        <v>10</v>
      </c>
      <c r="D16" s="77">
        <v>20</v>
      </c>
      <c r="E16" s="77">
        <v>20</v>
      </c>
      <c r="F16" s="84">
        <f>$B$3*B16+$C$3*C16+$D$3*D16+$E$3*E16</f>
        <v>50</v>
      </c>
      <c r="G16" s="77">
        <v>70</v>
      </c>
    </row>
  </sheetData>
  <mergeCells count="6">
    <mergeCell ref="G10:G11"/>
    <mergeCell ref="B1:E1"/>
    <mergeCell ref="B5:E5"/>
    <mergeCell ref="A6:A7"/>
    <mergeCell ref="B9:E9"/>
    <mergeCell ref="B10:E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80" zoomScaleNormal="80" workbookViewId="0">
      <selection activeCell="H12" sqref="H12"/>
    </sheetView>
  </sheetViews>
  <sheetFormatPr defaultRowHeight="15" x14ac:dyDescent="0.25"/>
  <cols>
    <col min="1" max="1" width="42.85546875" bestFit="1" customWidth="1"/>
    <col min="2" max="2" width="8.5703125" bestFit="1" customWidth="1"/>
    <col min="3" max="3" width="7.42578125" bestFit="1" customWidth="1"/>
    <col min="9" max="9" width="15" customWidth="1"/>
  </cols>
  <sheetData>
    <row r="1" spans="1:12" ht="18.75" x14ac:dyDescent="0.3">
      <c r="A1" s="1"/>
      <c r="B1" s="41" t="s">
        <v>15</v>
      </c>
      <c r="C1" s="41"/>
      <c r="D1" s="41"/>
      <c r="E1" s="41"/>
      <c r="F1" s="41"/>
      <c r="G1" s="41"/>
      <c r="K1" s="17" t="s">
        <v>112</v>
      </c>
      <c r="L1" s="33"/>
    </row>
    <row r="2" spans="1:12" ht="18.75" x14ac:dyDescent="0.3">
      <c r="A2" s="1"/>
      <c r="B2" s="29" t="s">
        <v>86</v>
      </c>
      <c r="C2" s="29" t="s">
        <v>87</v>
      </c>
      <c r="D2" s="29" t="s">
        <v>120</v>
      </c>
      <c r="E2" s="29" t="s">
        <v>88</v>
      </c>
      <c r="F2" s="29" t="s">
        <v>121</v>
      </c>
      <c r="G2" s="29" t="s">
        <v>122</v>
      </c>
      <c r="K2" s="17" t="s">
        <v>78</v>
      </c>
      <c r="L2" s="33"/>
    </row>
    <row r="3" spans="1:12" ht="18.75" x14ac:dyDescent="0.3">
      <c r="A3" s="13"/>
      <c r="B3" s="9">
        <v>1</v>
      </c>
      <c r="C3" s="9">
        <v>1</v>
      </c>
      <c r="D3" s="9">
        <v>0</v>
      </c>
      <c r="E3" s="9">
        <v>0</v>
      </c>
      <c r="F3" s="9">
        <v>1</v>
      </c>
      <c r="G3" s="9">
        <v>0</v>
      </c>
      <c r="K3" s="17" t="s">
        <v>113</v>
      </c>
      <c r="L3" s="33"/>
    </row>
    <row r="4" spans="1:12" ht="18.75" x14ac:dyDescent="0.3">
      <c r="A4" s="1"/>
      <c r="B4" s="1"/>
      <c r="C4" s="1"/>
      <c r="D4" s="1"/>
      <c r="E4" s="1"/>
      <c r="F4" s="1"/>
      <c r="G4" s="1"/>
      <c r="K4" s="17" t="s">
        <v>114</v>
      </c>
      <c r="L4" s="33"/>
    </row>
    <row r="5" spans="1:12" ht="18.75" x14ac:dyDescent="0.3">
      <c r="A5" s="1"/>
      <c r="B5" s="41" t="s">
        <v>6</v>
      </c>
      <c r="C5" s="41"/>
      <c r="D5" s="41"/>
      <c r="E5" s="41"/>
      <c r="F5" s="41"/>
      <c r="G5" s="41"/>
      <c r="K5" s="17" t="s">
        <v>115</v>
      </c>
      <c r="L5" s="33"/>
    </row>
    <row r="6" spans="1:12" ht="18.75" x14ac:dyDescent="0.3">
      <c r="A6" s="44" t="s">
        <v>3</v>
      </c>
      <c r="B6" s="28" t="s">
        <v>89</v>
      </c>
      <c r="C6" s="28" t="s">
        <v>90</v>
      </c>
      <c r="D6" s="28" t="s">
        <v>91</v>
      </c>
      <c r="E6" s="28" t="s">
        <v>92</v>
      </c>
      <c r="F6" s="28" t="s">
        <v>123</v>
      </c>
      <c r="G6" s="28" t="s">
        <v>124</v>
      </c>
      <c r="H6" s="34" t="s">
        <v>79</v>
      </c>
      <c r="K6" s="17" t="s">
        <v>116</v>
      </c>
      <c r="L6" s="33"/>
    </row>
    <row r="7" spans="1:12" ht="18.75" x14ac:dyDescent="0.3">
      <c r="A7" s="41"/>
      <c r="B7" s="28">
        <v>5500</v>
      </c>
      <c r="C7" s="28">
        <v>7800</v>
      </c>
      <c r="D7" s="28">
        <v>4000</v>
      </c>
      <c r="E7" s="28">
        <v>6500</v>
      </c>
      <c r="F7" s="28">
        <v>8700</v>
      </c>
      <c r="G7" s="28">
        <v>3300</v>
      </c>
      <c r="H7" s="8">
        <f>B3*B7+C3*C7+D3*D7+E3*E7+F3*F7+G3*G7</f>
        <v>22000</v>
      </c>
      <c r="K7" s="17" t="s">
        <v>117</v>
      </c>
      <c r="L7" s="33"/>
    </row>
    <row r="8" spans="1:12" ht="18.75" x14ac:dyDescent="0.3">
      <c r="A8" s="1"/>
      <c r="B8" s="1"/>
      <c r="C8" s="1"/>
      <c r="D8" s="1"/>
      <c r="E8" s="1"/>
      <c r="F8" s="1"/>
      <c r="G8" s="1"/>
      <c r="K8" s="17" t="s">
        <v>118</v>
      </c>
      <c r="L8" s="33"/>
    </row>
    <row r="9" spans="1:12" ht="18.75" x14ac:dyDescent="0.3">
      <c r="A9" s="1"/>
      <c r="B9" s="53" t="s">
        <v>10</v>
      </c>
      <c r="C9" s="54"/>
      <c r="D9" s="54"/>
      <c r="E9" s="54"/>
      <c r="F9" s="30"/>
      <c r="G9" s="30"/>
      <c r="K9" s="17" t="s">
        <v>119</v>
      </c>
    </row>
    <row r="10" spans="1:12" ht="18.75" x14ac:dyDescent="0.25">
      <c r="A10" s="4" t="s">
        <v>10</v>
      </c>
      <c r="B10" s="45" t="s">
        <v>7</v>
      </c>
      <c r="C10" s="45"/>
      <c r="D10" s="45"/>
      <c r="E10" s="45"/>
      <c r="F10" s="45"/>
      <c r="G10" s="45"/>
      <c r="H10" s="23"/>
      <c r="I10" s="48" t="s">
        <v>11</v>
      </c>
    </row>
    <row r="11" spans="1:12" ht="18.75" x14ac:dyDescent="0.3">
      <c r="A11" s="4"/>
      <c r="B11" s="28" t="s">
        <v>93</v>
      </c>
      <c r="C11" s="28" t="s">
        <v>94</v>
      </c>
      <c r="D11" s="28" t="s">
        <v>95</v>
      </c>
      <c r="E11" s="28" t="s">
        <v>96</v>
      </c>
      <c r="F11" s="28" t="s">
        <v>125</v>
      </c>
      <c r="G11" s="28" t="s">
        <v>126</v>
      </c>
      <c r="H11" s="24"/>
      <c r="I11" s="49"/>
    </row>
    <row r="12" spans="1:12" ht="18.75" x14ac:dyDescent="0.3">
      <c r="A12" s="19" t="s">
        <v>127</v>
      </c>
      <c r="B12" s="29">
        <v>400</v>
      </c>
      <c r="C12" s="29">
        <v>1800</v>
      </c>
      <c r="D12" s="29">
        <v>200</v>
      </c>
      <c r="E12" s="29">
        <v>550</v>
      </c>
      <c r="F12" s="29">
        <v>900</v>
      </c>
      <c r="G12" s="29">
        <v>750</v>
      </c>
      <c r="H12" s="8">
        <f t="shared" ref="H12:H17" si="0">$B$3*B12+$C$3*C12+$D$3*D12+$E$3*E12+$F$3*F12+G12*$G$3</f>
        <v>3100</v>
      </c>
      <c r="I12" s="29">
        <v>3200</v>
      </c>
    </row>
    <row r="13" spans="1:12" ht="18.75" x14ac:dyDescent="0.3">
      <c r="A13" s="19" t="s">
        <v>128</v>
      </c>
      <c r="B13" s="29">
        <v>1000</v>
      </c>
      <c r="C13" s="29">
        <v>200</v>
      </c>
      <c r="D13" s="29">
        <v>1000</v>
      </c>
      <c r="E13" s="29">
        <v>650</v>
      </c>
      <c r="F13" s="29">
        <v>1200</v>
      </c>
      <c r="G13" s="29">
        <v>900</v>
      </c>
      <c r="H13" s="8">
        <f t="shared" si="0"/>
        <v>2400</v>
      </c>
      <c r="I13" s="29">
        <v>2800</v>
      </c>
    </row>
    <row r="14" spans="1:12" ht="18.75" x14ac:dyDescent="0.3">
      <c r="A14" s="19" t="s">
        <v>129</v>
      </c>
      <c r="B14" s="29">
        <v>400</v>
      </c>
      <c r="C14" s="29">
        <v>900</v>
      </c>
      <c r="D14" s="29">
        <v>700</v>
      </c>
      <c r="E14" s="29">
        <v>1750</v>
      </c>
      <c r="F14" s="29">
        <v>1100</v>
      </c>
      <c r="G14" s="29">
        <v>200</v>
      </c>
      <c r="H14" s="8">
        <f t="shared" si="0"/>
        <v>2400</v>
      </c>
      <c r="I14" s="29">
        <v>2850</v>
      </c>
    </row>
    <row r="15" spans="1:12" ht="18.75" x14ac:dyDescent="0.3">
      <c r="A15" s="19" t="s">
        <v>130</v>
      </c>
      <c r="B15" s="29">
        <v>0</v>
      </c>
      <c r="C15" s="29">
        <v>1</v>
      </c>
      <c r="D15" s="29">
        <v>0</v>
      </c>
      <c r="E15" s="29">
        <v>1</v>
      </c>
      <c r="F15" s="29">
        <v>1</v>
      </c>
      <c r="G15" s="29">
        <v>0</v>
      </c>
      <c r="H15" s="8">
        <f t="shared" si="0"/>
        <v>2</v>
      </c>
      <c r="I15" s="29">
        <v>2</v>
      </c>
    </row>
    <row r="16" spans="1:12" ht="18.75" x14ac:dyDescent="0.3">
      <c r="A16" s="19" t="s">
        <v>131</v>
      </c>
      <c r="B16" s="29">
        <v>1</v>
      </c>
      <c r="C16" s="29">
        <v>0</v>
      </c>
      <c r="D16" s="29">
        <v>0</v>
      </c>
      <c r="E16" s="29">
        <v>0</v>
      </c>
      <c r="F16" s="29">
        <v>0</v>
      </c>
      <c r="G16" s="29">
        <v>1</v>
      </c>
      <c r="H16" s="8">
        <f t="shared" si="0"/>
        <v>1</v>
      </c>
      <c r="I16" s="29">
        <v>1</v>
      </c>
    </row>
    <row r="17" spans="1:9" ht="18.75" x14ac:dyDescent="0.3">
      <c r="A17" s="19" t="s">
        <v>132</v>
      </c>
      <c r="B17" s="29">
        <v>0</v>
      </c>
      <c r="C17" s="29">
        <v>0</v>
      </c>
      <c r="D17" s="29">
        <v>1</v>
      </c>
      <c r="E17" s="29">
        <v>0</v>
      </c>
      <c r="F17" s="29">
        <v>-1</v>
      </c>
      <c r="G17" s="29">
        <v>0</v>
      </c>
      <c r="H17" s="8">
        <f t="shared" si="0"/>
        <v>-1</v>
      </c>
      <c r="I17" s="29">
        <v>0</v>
      </c>
    </row>
  </sheetData>
  <mergeCells count="6">
    <mergeCell ref="A6:A7"/>
    <mergeCell ref="B9:E9"/>
    <mergeCell ref="I10:I11"/>
    <mergeCell ref="B1:G1"/>
    <mergeCell ref="B5:G5"/>
    <mergeCell ref="B10:G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Bicicletas_OK</vt:lpstr>
      <vt:lpstr>Dieta_OK</vt:lpstr>
      <vt:lpstr>Notebooks_OK</vt:lpstr>
      <vt:lpstr>Investimentos_OK</vt:lpstr>
      <vt:lpstr>Exemplo_Tomate_Trigo_OK</vt:lpstr>
      <vt:lpstr>Exemplo_PaoQueijo_0K</vt:lpstr>
      <vt:lpstr>Exemplo_Pao_Queijo_01</vt:lpstr>
      <vt:lpstr>Exemplo_Pao_Queijo_02</vt:lpstr>
      <vt:lpstr>Exemplo_Pao_Queijo_03</vt:lpstr>
      <vt:lpstr>Exemplo_Pao_Queijo_1</vt:lpstr>
      <vt:lpstr>Exemplo_Pao_Queijo_3</vt:lpstr>
      <vt:lpstr>Agricultor_OK</vt:lpstr>
      <vt:lpstr>FabricaMoveis_OK</vt:lpstr>
      <vt:lpstr>Dieta_2_OK</vt:lpstr>
      <vt:lpstr>Inteira_Binaria_01</vt:lpstr>
      <vt:lpstr>Inteira_Binaria_02</vt:lpstr>
      <vt:lpstr>Inteira_Binaria_03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AranBey</dc:creator>
  <cp:lastModifiedBy>Pedra Branca</cp:lastModifiedBy>
  <dcterms:created xsi:type="dcterms:W3CDTF">2019-08-23T20:31:03Z</dcterms:created>
  <dcterms:modified xsi:type="dcterms:W3CDTF">2019-11-05T23:55:02Z</dcterms:modified>
</cp:coreProperties>
</file>