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LoneRangerRiding\Google Drive\Profissional e Computador\Faculdade\2019 - 2\Programacao Linear e Grafos\trabProgramacaoLinear\"/>
    </mc:Choice>
  </mc:AlternateContent>
  <xr:revisionPtr revIDLastSave="0" documentId="13_ncr:1_{749F84B3-9987-4917-8164-CC6A359EF3F0}" xr6:coauthVersionLast="45" xr6:coauthVersionMax="45" xr10:uidLastSave="{00000000-0000-0000-0000-000000000000}"/>
  <bookViews>
    <workbookView xWindow="-120" yWindow="-120" windowWidth="20730" windowHeight="11310" activeTab="3" xr2:uid="{00000000-000D-0000-FFFF-FFFF00000000}"/>
  </bookViews>
  <sheets>
    <sheet name="Relatório de Respostas 1" sheetId="5" r:id="rId1"/>
    <sheet name="Relatório de Sensibilidade 1" sheetId="6" r:id="rId2"/>
    <sheet name="Relatório de Limites 1" sheetId="7" r:id="rId3"/>
    <sheet name="Plan1" sheetId="1" r:id="rId4"/>
  </sheets>
  <definedNames>
    <definedName name="solver_adj" localSheetId="3" hidden="1">Plan1!$N$3,Plan1!$O$3,Plan1!$P$3,Plan1!$Q$3,Plan1!$R$3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Plan1!$L$11</definedName>
    <definedName name="solver_lhs10" localSheetId="3" hidden="1">Plan1!$L$20</definedName>
    <definedName name="solver_lhs11" localSheetId="3" hidden="1">Plan1!$N$3:$R$3</definedName>
    <definedName name="solver_lhs2" localSheetId="3" hidden="1">Plan1!$L$12</definedName>
    <definedName name="solver_lhs3" localSheetId="3" hidden="1">Plan1!$L$13</definedName>
    <definedName name="solver_lhs4" localSheetId="3" hidden="1">Plan1!$L$14</definedName>
    <definedName name="solver_lhs5" localSheetId="3" hidden="1">Plan1!$L$15</definedName>
    <definedName name="solver_lhs6" localSheetId="3" hidden="1">Plan1!$L$16</definedName>
    <definedName name="solver_lhs7" localSheetId="3" hidden="1">Plan1!$L$17</definedName>
    <definedName name="solver_lhs8" localSheetId="3" hidden="1">Plan1!$L$18</definedName>
    <definedName name="solver_lhs9" localSheetId="3" hidden="1">Plan1!$L$19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10</definedName>
    <definedName name="solver_nwt" localSheetId="3" hidden="1">1</definedName>
    <definedName name="solver_opt" localSheetId="3" hidden="1">Plan1!$S$8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el10" localSheetId="3" hidden="1">1</definedName>
    <definedName name="solver_rel11" localSheetId="3" hidden="1">4</definedName>
    <definedName name="solver_rel2" localSheetId="3" hidden="1">3</definedName>
    <definedName name="solver_rel3" localSheetId="3" hidden="1">3</definedName>
    <definedName name="solver_rel4" localSheetId="3" hidden="1">3</definedName>
    <definedName name="solver_rel5" localSheetId="3" hidden="1">3</definedName>
    <definedName name="solver_rel6" localSheetId="3" hidden="1">1</definedName>
    <definedName name="solver_rel7" localSheetId="3" hidden="1">1</definedName>
    <definedName name="solver_rel8" localSheetId="3" hidden="1">1</definedName>
    <definedName name="solver_rel9" localSheetId="3" hidden="1">1</definedName>
    <definedName name="solver_rhs1" localSheetId="3" hidden="1">Plan1!$M$11</definedName>
    <definedName name="solver_rhs10" localSheetId="3" hidden="1">Plan1!$M$20</definedName>
    <definedName name="solver_rhs11" localSheetId="3" hidden="1">número inteiro</definedName>
    <definedName name="solver_rhs2" localSheetId="3" hidden="1">Plan1!$M$12</definedName>
    <definedName name="solver_rhs3" localSheetId="3" hidden="1">Plan1!$M$13</definedName>
    <definedName name="solver_rhs4" localSheetId="3" hidden="1">Plan1!$M$14</definedName>
    <definedName name="solver_rhs5" localSheetId="3" hidden="1">Plan1!$M$15</definedName>
    <definedName name="solver_rhs6" localSheetId="3" hidden="1">Plan1!$M$16</definedName>
    <definedName name="solver_rhs7" localSheetId="3" hidden="1">Plan1!$M$17</definedName>
    <definedName name="solver_rhs8" localSheetId="3" hidden="1">Plan1!$M$18</definedName>
    <definedName name="solver_rhs9" localSheetId="3" hidden="1">Plan1!$M$19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5" i="1" l="1"/>
  <c r="Q14" i="1"/>
  <c r="Q13" i="1"/>
  <c r="Q12" i="1"/>
  <c r="Q11" i="1"/>
  <c r="S8" i="1" l="1"/>
  <c r="K22" i="1" l="1"/>
  <c r="L20" i="1" l="1"/>
  <c r="L19" i="1" l="1"/>
  <c r="L18" i="1"/>
  <c r="L17" i="1"/>
  <c r="L16" i="1"/>
  <c r="L15" i="1"/>
  <c r="L14" i="1"/>
  <c r="L13" i="1"/>
  <c r="L12" i="1"/>
  <c r="L11" i="1"/>
</calcChain>
</file>

<file path=xl/sharedStrings.xml><?xml version="1.0" encoding="utf-8"?>
<sst xmlns="http://schemas.openxmlformats.org/spreadsheetml/2006/main" count="253" uniqueCount="128">
  <si>
    <t>x1</t>
  </si>
  <si>
    <t>x2</t>
  </si>
  <si>
    <t>x3</t>
  </si>
  <si>
    <t>x4</t>
  </si>
  <si>
    <t>x5</t>
  </si>
  <si>
    <t>proteína</t>
  </si>
  <si>
    <t>ferro</t>
  </si>
  <si>
    <t>niacina</t>
  </si>
  <si>
    <t>tiamina</t>
  </si>
  <si>
    <t>vitaminaC</t>
  </si>
  <si>
    <t>gordura</t>
  </si>
  <si>
    <t>100g</t>
  </si>
  <si>
    <t>Restrições</t>
  </si>
  <si>
    <t>Variaveis de decisão</t>
  </si>
  <si>
    <t>restrição</t>
  </si>
  <si>
    <t>Coeficientes de restrição</t>
  </si>
  <si>
    <t>r1</t>
  </si>
  <si>
    <t>r2</t>
  </si>
  <si>
    <t>r3</t>
  </si>
  <si>
    <t>r4</t>
  </si>
  <si>
    <t>r5</t>
  </si>
  <si>
    <t>r6</t>
  </si>
  <si>
    <t>sinal</t>
  </si>
  <si>
    <t>&gt;=</t>
  </si>
  <si>
    <t>Objetivo: diminuir GORDURA</t>
  </si>
  <si>
    <t>FUNÇÃO ÓTIMA</t>
  </si>
  <si>
    <t>ÓTIMO</t>
  </si>
  <si>
    <t>&lt;=</t>
  </si>
  <si>
    <t>r7</t>
  </si>
  <si>
    <t>r8</t>
  </si>
  <si>
    <t>r9</t>
  </si>
  <si>
    <t>r10</t>
  </si>
  <si>
    <t>qnt espaguete</t>
  </si>
  <si>
    <t>qnt frango</t>
  </si>
  <si>
    <t>qnt batata assada</t>
  </si>
  <si>
    <t>qnt espinafre</t>
  </si>
  <si>
    <t>qnt torta de maça</t>
  </si>
  <si>
    <t>mínimo proteina</t>
  </si>
  <si>
    <t>mínimo ferro</t>
  </si>
  <si>
    <t>mínimo niacia</t>
  </si>
  <si>
    <t>mínimo tiamina</t>
  </si>
  <si>
    <t>mínimo vitamina C</t>
  </si>
  <si>
    <t>Legenda</t>
  </si>
  <si>
    <t>Microsoft Excel 16.0 Relatório de Respostas</t>
  </si>
  <si>
    <t>Planilha: [pl.xlsx]Plan1</t>
  </si>
  <si>
    <t>Mecanismo do Solver</t>
  </si>
  <si>
    <t>Mecanismo: LP Simplex</t>
  </si>
  <si>
    <t>Opções do Solver</t>
  </si>
  <si>
    <t>Tempo Máx. Ilimitado,  Iterações Ilimitado, Precision 0,000001, Usar Escala Automática</t>
  </si>
  <si>
    <t>Célula do Objetivo (Mín.)</t>
  </si>
  <si>
    <t>Célula</t>
  </si>
  <si>
    <t>Nome</t>
  </si>
  <si>
    <t>Valor Original</t>
  </si>
  <si>
    <t>Valor Final</t>
  </si>
  <si>
    <t>Células Variáveis</t>
  </si>
  <si>
    <t>Número Inteiro</t>
  </si>
  <si>
    <t>Valor da Célula</t>
  </si>
  <si>
    <t>Fórmula</t>
  </si>
  <si>
    <t>Status</t>
  </si>
  <si>
    <t>Margem de Atraso</t>
  </si>
  <si>
    <t>$S$8</t>
  </si>
  <si>
    <t>Restrições ÓTIMO</t>
  </si>
  <si>
    <t>$N$3</t>
  </si>
  <si>
    <t>x2 x1</t>
  </si>
  <si>
    <t>Conting.</t>
  </si>
  <si>
    <t>$O$3</t>
  </si>
  <si>
    <t>x2 x2</t>
  </si>
  <si>
    <t>$P$3</t>
  </si>
  <si>
    <t>x2 x3</t>
  </si>
  <si>
    <t>$Q$3</t>
  </si>
  <si>
    <t>x2 x4</t>
  </si>
  <si>
    <t>$R$3</t>
  </si>
  <si>
    <t>x2 x5</t>
  </si>
  <si>
    <t>$L$11</t>
  </si>
  <si>
    <t>&gt;= total</t>
  </si>
  <si>
    <t>$L$11&gt;=$M$11</t>
  </si>
  <si>
    <t>Não-associação</t>
  </si>
  <si>
    <t>$L$12</t>
  </si>
  <si>
    <t>$L$12&gt;=$M$12</t>
  </si>
  <si>
    <t>$L$13</t>
  </si>
  <si>
    <t>$L$13&gt;=$M$13</t>
  </si>
  <si>
    <t>$L$14</t>
  </si>
  <si>
    <t>$L$14&gt;=$M$14</t>
  </si>
  <si>
    <t>Associação</t>
  </si>
  <si>
    <t>$L$15</t>
  </si>
  <si>
    <t>$L$15&gt;=$M$15</t>
  </si>
  <si>
    <t>$L$16</t>
  </si>
  <si>
    <t>&lt;= total</t>
  </si>
  <si>
    <t>$L$16&lt;=$M$16</t>
  </si>
  <si>
    <t>$L$17</t>
  </si>
  <si>
    <t>$L$17&lt;=$M$17</t>
  </si>
  <si>
    <t>$L$18</t>
  </si>
  <si>
    <t>$L$18&lt;=$M$18</t>
  </si>
  <si>
    <t>$L$19</t>
  </si>
  <si>
    <t>$L$19&lt;=$M$19</t>
  </si>
  <si>
    <t>$L$20</t>
  </si>
  <si>
    <t>$L$20&lt;=$M$20</t>
  </si>
  <si>
    <t>Resultado: O Solver encontrou uma solução.  Todas as Restrições e condições de adequação foram satisfeitas.</t>
  </si>
  <si>
    <t>Subproblemas Máx. Ilimitado, Soluç. Máx. Núm. Inteiro Ilimitado, Tolerância de Número Inteiro 0%, Assumir Não Negativo</t>
  </si>
  <si>
    <t>Relatório Criado: 24/11/2019 15:36:10</t>
  </si>
  <si>
    <t>Tempo da Solução: 0,047 Segundos.</t>
  </si>
  <si>
    <t>Iterações: 11 Subproblemas: 0</t>
  </si>
  <si>
    <t>Microsoft Excel 16.0 Relatório de Sensibilidade</t>
  </si>
  <si>
    <t>Final</t>
  </si>
  <si>
    <t>Valor</t>
  </si>
  <si>
    <t>Reduzido</t>
  </si>
  <si>
    <t>Custo</t>
  </si>
  <si>
    <t>Objetivo</t>
  </si>
  <si>
    <t>Coeficiente</t>
  </si>
  <si>
    <t>Permitido</t>
  </si>
  <si>
    <t>Aumentar</t>
  </si>
  <si>
    <t>Reduzir</t>
  </si>
  <si>
    <t>Sombra</t>
  </si>
  <si>
    <t>Preço</t>
  </si>
  <si>
    <t>Restrição</t>
  </si>
  <si>
    <t>Lateral R.H.</t>
  </si>
  <si>
    <t>Microsoft Excel 16.0 Relatório de Limites</t>
  </si>
  <si>
    <t>Variável</t>
  </si>
  <si>
    <t>Inferior</t>
  </si>
  <si>
    <t>Limite</t>
  </si>
  <si>
    <t>Resultado</t>
  </si>
  <si>
    <t>Superior</t>
  </si>
  <si>
    <t xml:space="preserve">total </t>
  </si>
  <si>
    <t>Excessos (rel. sensibilidade)</t>
  </si>
  <si>
    <t>Peso (g):</t>
  </si>
  <si>
    <t>TOTAL</t>
  </si>
  <si>
    <t>var</t>
  </si>
  <si>
    <t>valor restrição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</si>
</sst>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8" xfId="0" applyFill="1" applyBorder="1" applyAlignment="1"/>
    <xf numFmtId="0" fontId="4" fillId="0" borderId="7" xfId="0" applyFont="1" applyFill="1" applyBorder="1" applyAlignment="1">
      <alignment horizontal="center"/>
    </xf>
    <xf numFmtId="0" fontId="0" fillId="0" borderId="9" xfId="0" applyFill="1" applyBorder="1" applyAlignment="1"/>
    <xf numFmtId="0" fontId="0" fillId="0" borderId="8" xfId="0" applyNumberFormat="1" applyFill="1" applyBorder="1" applyAlignment="1"/>
    <xf numFmtId="0" fontId="0" fillId="0" borderId="9" xfId="0" applyNumberFormat="1" applyFill="1" applyBorder="1" applyAlignment="1"/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4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22F45-43E4-40AF-B1C0-53FFF58BCE28}">
  <dimension ref="A1:G39"/>
  <sheetViews>
    <sheetView showGridLines="0" topLeftCell="A19" workbookViewId="0">
      <selection activeCell="D13" sqref="D13"/>
    </sheetView>
  </sheetViews>
  <sheetFormatPr defaultRowHeight="15" x14ac:dyDescent="0.25"/>
  <cols>
    <col min="1" max="1" width="2.28515625" customWidth="1"/>
    <col min="2" max="2" width="6.5703125" bestFit="1" customWidth="1"/>
    <col min="3" max="3" width="16.85546875" bestFit="1" customWidth="1"/>
    <col min="4" max="4" width="14.42578125" bestFit="1" customWidth="1"/>
    <col min="5" max="5" width="13.7109375" bestFit="1" customWidth="1"/>
    <col min="6" max="6" width="14.85546875" bestFit="1" customWidth="1"/>
    <col min="7" max="7" width="17.5703125" bestFit="1" customWidth="1"/>
  </cols>
  <sheetData>
    <row r="1" spans="1:5" x14ac:dyDescent="0.25">
      <c r="A1" s="7" t="s">
        <v>43</v>
      </c>
    </row>
    <row r="2" spans="1:5" x14ac:dyDescent="0.25">
      <c r="A2" s="7" t="s">
        <v>44</v>
      </c>
    </row>
    <row r="3" spans="1:5" x14ac:dyDescent="0.25">
      <c r="A3" s="7" t="s">
        <v>99</v>
      </c>
    </row>
    <row r="4" spans="1:5" x14ac:dyDescent="0.25">
      <c r="A4" s="7" t="s">
        <v>97</v>
      </c>
    </row>
    <row r="5" spans="1:5" x14ac:dyDescent="0.25">
      <c r="A5" s="7" t="s">
        <v>45</v>
      </c>
    </row>
    <row r="6" spans="1:5" x14ac:dyDescent="0.25">
      <c r="A6" s="7"/>
      <c r="B6" t="s">
        <v>46</v>
      </c>
    </row>
    <row r="7" spans="1:5" x14ac:dyDescent="0.25">
      <c r="A7" s="7"/>
      <c r="B7" t="s">
        <v>100</v>
      </c>
    </row>
    <row r="8" spans="1:5" x14ac:dyDescent="0.25">
      <c r="A8" s="7"/>
      <c r="B8" t="s">
        <v>101</v>
      </c>
    </row>
    <row r="9" spans="1:5" x14ac:dyDescent="0.25">
      <c r="A9" s="7" t="s">
        <v>47</v>
      </c>
    </row>
    <row r="10" spans="1:5" x14ac:dyDescent="0.25">
      <c r="B10" t="s">
        <v>48</v>
      </c>
    </row>
    <row r="11" spans="1:5" x14ac:dyDescent="0.25">
      <c r="B11" t="s">
        <v>98</v>
      </c>
    </row>
    <row r="14" spans="1:5" ht="15.75" thickBot="1" x14ac:dyDescent="0.3">
      <c r="A14" t="s">
        <v>49</v>
      </c>
    </row>
    <row r="15" spans="1:5" ht="15.75" thickBot="1" x14ac:dyDescent="0.3">
      <c r="B15" s="9" t="s">
        <v>50</v>
      </c>
      <c r="C15" s="9" t="s">
        <v>51</v>
      </c>
      <c r="D15" s="9" t="s">
        <v>52</v>
      </c>
      <c r="E15" s="9" t="s">
        <v>53</v>
      </c>
    </row>
    <row r="16" spans="1:5" ht="15.75" thickBot="1" x14ac:dyDescent="0.3">
      <c r="B16" s="8" t="s">
        <v>60</v>
      </c>
      <c r="C16" s="8" t="s">
        <v>61</v>
      </c>
      <c r="D16" s="11">
        <v>55400</v>
      </c>
      <c r="E16" s="11">
        <v>54800</v>
      </c>
    </row>
    <row r="19" spans="1:7" ht="15.75" thickBot="1" x14ac:dyDescent="0.3">
      <c r="A19" t="s">
        <v>54</v>
      </c>
    </row>
    <row r="20" spans="1:7" ht="15.75" thickBot="1" x14ac:dyDescent="0.3">
      <c r="B20" s="9" t="s">
        <v>50</v>
      </c>
      <c r="C20" s="9" t="s">
        <v>51</v>
      </c>
      <c r="D20" s="9" t="s">
        <v>52</v>
      </c>
      <c r="E20" s="9" t="s">
        <v>53</v>
      </c>
      <c r="F20" s="9" t="s">
        <v>55</v>
      </c>
    </row>
    <row r="21" spans="1:7" x14ac:dyDescent="0.25">
      <c r="B21" s="10" t="s">
        <v>62</v>
      </c>
      <c r="C21" s="10" t="s">
        <v>63</v>
      </c>
      <c r="D21" s="12">
        <v>3</v>
      </c>
      <c r="E21" s="12">
        <v>3</v>
      </c>
      <c r="F21" s="10" t="s">
        <v>64</v>
      </c>
    </row>
    <row r="22" spans="1:7" x14ac:dyDescent="0.25">
      <c r="B22" s="10" t="s">
        <v>65</v>
      </c>
      <c r="C22" s="10" t="s">
        <v>66</v>
      </c>
      <c r="D22" s="12">
        <v>2</v>
      </c>
      <c r="E22" s="12">
        <v>2.8333333333333308</v>
      </c>
      <c r="F22" s="10" t="s">
        <v>64</v>
      </c>
    </row>
    <row r="23" spans="1:7" x14ac:dyDescent="0.25">
      <c r="B23" s="10" t="s">
        <v>67</v>
      </c>
      <c r="C23" s="10" t="s">
        <v>68</v>
      </c>
      <c r="D23" s="12">
        <v>2</v>
      </c>
      <c r="E23" s="12">
        <v>2</v>
      </c>
      <c r="F23" s="10" t="s">
        <v>64</v>
      </c>
    </row>
    <row r="24" spans="1:7" x14ac:dyDescent="0.25">
      <c r="B24" s="10" t="s">
        <v>69</v>
      </c>
      <c r="C24" s="10" t="s">
        <v>70</v>
      </c>
      <c r="D24" s="12">
        <v>1</v>
      </c>
      <c r="E24" s="12">
        <v>1</v>
      </c>
      <c r="F24" s="10" t="s">
        <v>64</v>
      </c>
    </row>
    <row r="25" spans="1:7" ht="15.75" thickBot="1" x14ac:dyDescent="0.3">
      <c r="B25" s="8" t="s">
        <v>71</v>
      </c>
      <c r="C25" s="8" t="s">
        <v>72</v>
      </c>
      <c r="D25" s="11">
        <v>1</v>
      </c>
      <c r="E25" s="11">
        <v>0.66666666666666718</v>
      </c>
      <c r="F25" s="8" t="s">
        <v>64</v>
      </c>
    </row>
    <row r="28" spans="1:7" ht="15.75" thickBot="1" x14ac:dyDescent="0.3">
      <c r="A28" t="s">
        <v>12</v>
      </c>
    </row>
    <row r="29" spans="1:7" ht="15.75" thickBot="1" x14ac:dyDescent="0.3">
      <c r="B29" s="9" t="s">
        <v>50</v>
      </c>
      <c r="C29" s="9" t="s">
        <v>51</v>
      </c>
      <c r="D29" s="9" t="s">
        <v>56</v>
      </c>
      <c r="E29" s="9" t="s">
        <v>57</v>
      </c>
      <c r="F29" s="9" t="s">
        <v>58</v>
      </c>
      <c r="G29" s="9" t="s">
        <v>59</v>
      </c>
    </row>
    <row r="30" spans="1:7" x14ac:dyDescent="0.25">
      <c r="B30" s="10" t="s">
        <v>73</v>
      </c>
      <c r="C30" s="10" t="s">
        <v>74</v>
      </c>
      <c r="D30" s="12">
        <v>114283.33333333327</v>
      </c>
      <c r="E30" s="10" t="s">
        <v>75</v>
      </c>
      <c r="F30" s="10" t="s">
        <v>76</v>
      </c>
      <c r="G30" s="12">
        <v>51283.33333333327</v>
      </c>
    </row>
    <row r="31" spans="1:7" x14ac:dyDescent="0.25">
      <c r="B31" s="10" t="s">
        <v>77</v>
      </c>
      <c r="C31" s="10" t="s">
        <v>74</v>
      </c>
      <c r="D31" s="12">
        <v>12.399999999999995</v>
      </c>
      <c r="E31" s="10" t="s">
        <v>78</v>
      </c>
      <c r="F31" s="10" t="s">
        <v>76</v>
      </c>
      <c r="G31" s="12">
        <v>2.399999999999995</v>
      </c>
    </row>
    <row r="32" spans="1:7" x14ac:dyDescent="0.25">
      <c r="B32" s="10" t="s">
        <v>79</v>
      </c>
      <c r="C32" s="10" t="s">
        <v>74</v>
      </c>
      <c r="D32" s="12">
        <v>22.199999999999985</v>
      </c>
      <c r="E32" s="10" t="s">
        <v>80</v>
      </c>
      <c r="F32" s="10" t="s">
        <v>76</v>
      </c>
      <c r="G32" s="12">
        <v>7.1999999999999851</v>
      </c>
    </row>
    <row r="33" spans="2:7" x14ac:dyDescent="0.25">
      <c r="B33" s="10" t="s">
        <v>81</v>
      </c>
      <c r="C33" s="10" t="s">
        <v>74</v>
      </c>
      <c r="D33" s="12">
        <v>1</v>
      </c>
      <c r="E33" s="10" t="s">
        <v>82</v>
      </c>
      <c r="F33" s="10" t="s">
        <v>83</v>
      </c>
      <c r="G33" s="12">
        <v>0</v>
      </c>
    </row>
    <row r="34" spans="2:7" x14ac:dyDescent="0.25">
      <c r="B34" s="10" t="s">
        <v>84</v>
      </c>
      <c r="C34" s="10" t="s">
        <v>74</v>
      </c>
      <c r="D34" s="12">
        <v>50</v>
      </c>
      <c r="E34" s="10" t="s">
        <v>85</v>
      </c>
      <c r="F34" s="10" t="s">
        <v>83</v>
      </c>
      <c r="G34" s="12">
        <v>0</v>
      </c>
    </row>
    <row r="35" spans="2:7" x14ac:dyDescent="0.25">
      <c r="B35" s="10" t="s">
        <v>86</v>
      </c>
      <c r="C35" s="10" t="s">
        <v>87</v>
      </c>
      <c r="D35" s="12">
        <v>3</v>
      </c>
      <c r="E35" s="10" t="s">
        <v>88</v>
      </c>
      <c r="F35" s="10" t="s">
        <v>83</v>
      </c>
      <c r="G35" s="10">
        <v>0</v>
      </c>
    </row>
    <row r="36" spans="2:7" x14ac:dyDescent="0.25">
      <c r="B36" s="10" t="s">
        <v>89</v>
      </c>
      <c r="C36" s="10" t="s">
        <v>87</v>
      </c>
      <c r="D36" s="12">
        <v>2.8333333333333308</v>
      </c>
      <c r="E36" s="10" t="s">
        <v>90</v>
      </c>
      <c r="F36" s="10" t="s">
        <v>76</v>
      </c>
      <c r="G36" s="10">
        <v>0.16666666666666918</v>
      </c>
    </row>
    <row r="37" spans="2:7" x14ac:dyDescent="0.25">
      <c r="B37" s="10" t="s">
        <v>91</v>
      </c>
      <c r="C37" s="10" t="s">
        <v>87</v>
      </c>
      <c r="D37" s="12">
        <v>2</v>
      </c>
      <c r="E37" s="10" t="s">
        <v>92</v>
      </c>
      <c r="F37" s="10" t="s">
        <v>83</v>
      </c>
      <c r="G37" s="10">
        <v>0</v>
      </c>
    </row>
    <row r="38" spans="2:7" x14ac:dyDescent="0.25">
      <c r="B38" s="10" t="s">
        <v>93</v>
      </c>
      <c r="C38" s="10" t="s">
        <v>87</v>
      </c>
      <c r="D38" s="12">
        <v>1</v>
      </c>
      <c r="E38" s="10" t="s">
        <v>94</v>
      </c>
      <c r="F38" s="10" t="s">
        <v>83</v>
      </c>
      <c r="G38" s="10">
        <v>0</v>
      </c>
    </row>
    <row r="39" spans="2:7" ht="15.75" thickBot="1" x14ac:dyDescent="0.3">
      <c r="B39" s="8" t="s">
        <v>95</v>
      </c>
      <c r="C39" s="8" t="s">
        <v>87</v>
      </c>
      <c r="D39" s="11">
        <v>0.66666666666666718</v>
      </c>
      <c r="E39" s="8" t="s">
        <v>96</v>
      </c>
      <c r="F39" s="8" t="s">
        <v>76</v>
      </c>
      <c r="G39" s="8">
        <v>0.33333333333333282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5B3D9-EA3B-4035-A8DF-9ADDC3620623}">
  <dimension ref="A1:H27"/>
  <sheetViews>
    <sheetView showGridLines="0" topLeftCell="A7" workbookViewId="0">
      <selection activeCell="I21" sqref="I21"/>
    </sheetView>
  </sheetViews>
  <sheetFormatPr defaultRowHeight="15" x14ac:dyDescent="0.25"/>
  <cols>
    <col min="1" max="1" width="2.28515625" customWidth="1"/>
    <col min="2" max="2" width="6.5703125" bestFit="1" customWidth="1"/>
    <col min="3" max="3" width="7.5703125" bestFit="1" customWidth="1"/>
    <col min="4" max="4" width="12" bestFit="1" customWidth="1"/>
    <col min="5" max="5" width="12.7109375" bestFit="1" customWidth="1"/>
    <col min="6" max="6" width="11.28515625" bestFit="1" customWidth="1"/>
    <col min="7" max="8" width="12" bestFit="1" customWidth="1"/>
  </cols>
  <sheetData>
    <row r="1" spans="1:8" x14ac:dyDescent="0.25">
      <c r="A1" s="7" t="s">
        <v>102</v>
      </c>
    </row>
    <row r="2" spans="1:8" x14ac:dyDescent="0.25">
      <c r="A2" s="7" t="s">
        <v>44</v>
      </c>
    </row>
    <row r="3" spans="1:8" x14ac:dyDescent="0.25">
      <c r="A3" s="7" t="s">
        <v>99</v>
      </c>
    </row>
    <row r="6" spans="1:8" ht="15.75" thickBot="1" x14ac:dyDescent="0.3">
      <c r="A6" t="s">
        <v>54</v>
      </c>
    </row>
    <row r="7" spans="1:8" x14ac:dyDescent="0.25">
      <c r="B7" s="13"/>
      <c r="C7" s="13"/>
      <c r="D7" s="13" t="s">
        <v>103</v>
      </c>
      <c r="E7" s="13" t="s">
        <v>105</v>
      </c>
      <c r="F7" s="13" t="s">
        <v>107</v>
      </c>
      <c r="G7" s="13" t="s">
        <v>109</v>
      </c>
      <c r="H7" s="13" t="s">
        <v>109</v>
      </c>
    </row>
    <row r="8" spans="1:8" ht="15.75" thickBot="1" x14ac:dyDescent="0.3">
      <c r="B8" s="14" t="s">
        <v>50</v>
      </c>
      <c r="C8" s="14" t="s">
        <v>51</v>
      </c>
      <c r="D8" s="14" t="s">
        <v>104</v>
      </c>
      <c r="E8" s="14" t="s">
        <v>106</v>
      </c>
      <c r="F8" s="14" t="s">
        <v>108</v>
      </c>
      <c r="G8" s="14" t="s">
        <v>110</v>
      </c>
      <c r="H8" s="14" t="s">
        <v>111</v>
      </c>
    </row>
    <row r="9" spans="1:8" x14ac:dyDescent="0.25">
      <c r="B9" s="10" t="s">
        <v>62</v>
      </c>
      <c r="C9" s="10" t="s">
        <v>63</v>
      </c>
      <c r="D9" s="10">
        <v>3</v>
      </c>
      <c r="E9" s="10">
        <v>0</v>
      </c>
      <c r="F9" s="10">
        <v>5000</v>
      </c>
      <c r="G9" s="10">
        <v>10000.000000000004</v>
      </c>
      <c r="H9" s="10">
        <v>1E+30</v>
      </c>
    </row>
    <row r="10" spans="1:8" x14ac:dyDescent="0.25">
      <c r="B10" s="10" t="s">
        <v>65</v>
      </c>
      <c r="C10" s="10" t="s">
        <v>66</v>
      </c>
      <c r="D10" s="10">
        <v>2.8333333333333308</v>
      </c>
      <c r="E10" s="10">
        <v>0</v>
      </c>
      <c r="F10" s="10">
        <v>5000</v>
      </c>
      <c r="G10" s="10">
        <v>422.72727272727201</v>
      </c>
      <c r="H10" s="10">
        <v>3333.3333333333344</v>
      </c>
    </row>
    <row r="11" spans="1:8" x14ac:dyDescent="0.25">
      <c r="B11" s="10" t="s">
        <v>67</v>
      </c>
      <c r="C11" s="10" t="s">
        <v>68</v>
      </c>
      <c r="D11" s="10">
        <v>2</v>
      </c>
      <c r="E11" s="10">
        <v>0</v>
      </c>
      <c r="F11" s="10">
        <v>7900</v>
      </c>
      <c r="G11" s="10">
        <v>3099.9999999999945</v>
      </c>
      <c r="H11" s="10">
        <v>1E+30</v>
      </c>
    </row>
    <row r="12" spans="1:8" x14ac:dyDescent="0.25">
      <c r="B12" s="10" t="s">
        <v>69</v>
      </c>
      <c r="C12" s="10" t="s">
        <v>70</v>
      </c>
      <c r="D12" s="10">
        <v>1</v>
      </c>
      <c r="E12" s="10">
        <v>0</v>
      </c>
      <c r="F12" s="10">
        <v>300</v>
      </c>
      <c r="G12" s="10">
        <v>22333.333333333318</v>
      </c>
      <c r="H12" s="10">
        <v>1E+30</v>
      </c>
    </row>
    <row r="13" spans="1:8" ht="15.75" thickBot="1" x14ac:dyDescent="0.3">
      <c r="B13" s="8" t="s">
        <v>71</v>
      </c>
      <c r="C13" s="8" t="s">
        <v>72</v>
      </c>
      <c r="D13" s="8">
        <v>0.66666666666666718</v>
      </c>
      <c r="E13" s="8">
        <v>0</v>
      </c>
      <c r="F13" s="8">
        <v>14300</v>
      </c>
      <c r="G13" s="8">
        <v>1E+30</v>
      </c>
      <c r="H13" s="8">
        <v>929.99999999999841</v>
      </c>
    </row>
    <row r="15" spans="1:8" ht="15.75" thickBot="1" x14ac:dyDescent="0.3">
      <c r="A15" t="s">
        <v>12</v>
      </c>
    </row>
    <row r="16" spans="1:8" x14ac:dyDescent="0.25">
      <c r="B16" s="13"/>
      <c r="C16" s="13"/>
      <c r="D16" s="13" t="s">
        <v>103</v>
      </c>
      <c r="E16" s="13" t="s">
        <v>112</v>
      </c>
      <c r="F16" s="13" t="s">
        <v>114</v>
      </c>
      <c r="G16" s="13" t="s">
        <v>109</v>
      </c>
      <c r="H16" s="13" t="s">
        <v>109</v>
      </c>
    </row>
    <row r="17" spans="2:8" ht="15.75" thickBot="1" x14ac:dyDescent="0.3">
      <c r="B17" s="14" t="s">
        <v>50</v>
      </c>
      <c r="C17" s="14" t="s">
        <v>51</v>
      </c>
      <c r="D17" s="14" t="s">
        <v>104</v>
      </c>
      <c r="E17" s="14" t="s">
        <v>113</v>
      </c>
      <c r="F17" s="14" t="s">
        <v>115</v>
      </c>
      <c r="G17" s="14" t="s">
        <v>110</v>
      </c>
      <c r="H17" s="14" t="s">
        <v>111</v>
      </c>
    </row>
    <row r="18" spans="2:8" x14ac:dyDescent="0.25">
      <c r="B18" s="10" t="s">
        <v>73</v>
      </c>
      <c r="C18" s="10" t="s">
        <v>74</v>
      </c>
      <c r="D18" s="10">
        <v>114283.33333333327</v>
      </c>
      <c r="E18" s="10">
        <v>0</v>
      </c>
      <c r="F18" s="10">
        <v>63000</v>
      </c>
      <c r="G18" s="10">
        <v>51283.333333333299</v>
      </c>
      <c r="H18" s="10">
        <v>1E+30</v>
      </c>
    </row>
    <row r="19" spans="2:8" x14ac:dyDescent="0.25">
      <c r="B19" s="10" t="s">
        <v>77</v>
      </c>
      <c r="C19" s="10" t="s">
        <v>74</v>
      </c>
      <c r="D19" s="10">
        <v>12.399999999999995</v>
      </c>
      <c r="E19" s="10">
        <v>0</v>
      </c>
      <c r="F19" s="10">
        <v>10</v>
      </c>
      <c r="G19" s="10">
        <v>2.3999999999999986</v>
      </c>
      <c r="H19" s="10">
        <v>1E+30</v>
      </c>
    </row>
    <row r="20" spans="2:8" x14ac:dyDescent="0.25">
      <c r="B20" s="10" t="s">
        <v>79</v>
      </c>
      <c r="C20" s="10" t="s">
        <v>74</v>
      </c>
      <c r="D20" s="10">
        <v>22.199999999999985</v>
      </c>
      <c r="E20" s="10">
        <v>0</v>
      </c>
      <c r="F20" s="10">
        <v>15</v>
      </c>
      <c r="G20" s="10">
        <v>7.1999999999999922</v>
      </c>
      <c r="H20" s="10">
        <v>1E+30</v>
      </c>
    </row>
    <row r="21" spans="2:8" x14ac:dyDescent="0.25">
      <c r="B21" s="10" t="s">
        <v>81</v>
      </c>
      <c r="C21" s="10" t="s">
        <v>74</v>
      </c>
      <c r="D21" s="10">
        <v>1</v>
      </c>
      <c r="E21" s="10">
        <v>83333.333333333343</v>
      </c>
      <c r="F21" s="10">
        <v>1</v>
      </c>
      <c r="G21" s="10">
        <v>1.0000000000000125E-2</v>
      </c>
      <c r="H21" s="10">
        <v>7.9999999999999918E-2</v>
      </c>
    </row>
    <row r="22" spans="2:8" x14ac:dyDescent="0.25">
      <c r="B22" s="10" t="s">
        <v>84</v>
      </c>
      <c r="C22" s="10" t="s">
        <v>74</v>
      </c>
      <c r="D22" s="10">
        <v>50</v>
      </c>
      <c r="E22" s="10">
        <v>599.99999999999943</v>
      </c>
      <c r="F22" s="10">
        <v>50</v>
      </c>
      <c r="G22" s="10">
        <v>0.99999999999999867</v>
      </c>
      <c r="H22" s="10">
        <v>0.20000000000000248</v>
      </c>
    </row>
    <row r="23" spans="2:8" x14ac:dyDescent="0.25">
      <c r="B23" s="10" t="s">
        <v>86</v>
      </c>
      <c r="C23" s="10" t="s">
        <v>87</v>
      </c>
      <c r="D23" s="10">
        <v>3</v>
      </c>
      <c r="E23" s="10">
        <v>-10000.000000000004</v>
      </c>
      <c r="F23" s="10">
        <v>3</v>
      </c>
      <c r="G23" s="10">
        <v>0.48648648648648596</v>
      </c>
      <c r="H23" s="10">
        <v>5.5555555555556246E-2</v>
      </c>
    </row>
    <row r="24" spans="2:8" x14ac:dyDescent="0.25">
      <c r="B24" s="10" t="s">
        <v>89</v>
      </c>
      <c r="C24" s="10" t="s">
        <v>87</v>
      </c>
      <c r="D24" s="10">
        <v>2.8333333333333308</v>
      </c>
      <c r="E24" s="10">
        <v>0</v>
      </c>
      <c r="F24" s="10">
        <v>3</v>
      </c>
      <c r="G24" s="10">
        <v>1E+30</v>
      </c>
      <c r="H24" s="10">
        <v>0.16666666666666874</v>
      </c>
    </row>
    <row r="25" spans="2:8" x14ac:dyDescent="0.25">
      <c r="B25" s="10" t="s">
        <v>91</v>
      </c>
      <c r="C25" s="10" t="s">
        <v>87</v>
      </c>
      <c r="D25" s="10">
        <v>2</v>
      </c>
      <c r="E25" s="10">
        <v>-3099.9999999999945</v>
      </c>
      <c r="F25" s="10">
        <v>2</v>
      </c>
      <c r="G25" s="10">
        <v>2.2727272727273012E-2</v>
      </c>
      <c r="H25" s="10">
        <v>9.9999999999999867E-2</v>
      </c>
    </row>
    <row r="26" spans="2:8" x14ac:dyDescent="0.25">
      <c r="B26" s="10" t="s">
        <v>93</v>
      </c>
      <c r="C26" s="10" t="s">
        <v>87</v>
      </c>
      <c r="D26" s="10">
        <v>1</v>
      </c>
      <c r="E26" s="10">
        <v>-22333.333333333318</v>
      </c>
      <c r="F26" s="10">
        <v>1</v>
      </c>
      <c r="G26" s="10">
        <v>7.5187969924812963E-3</v>
      </c>
      <c r="H26" s="10">
        <v>3.5714285714285664E-2</v>
      </c>
    </row>
    <row r="27" spans="2:8" ht="15.75" thickBot="1" x14ac:dyDescent="0.3">
      <c r="B27" s="8" t="s">
        <v>95</v>
      </c>
      <c r="C27" s="8" t="s">
        <v>87</v>
      </c>
      <c r="D27" s="8">
        <v>0.66666666666666718</v>
      </c>
      <c r="E27" s="8">
        <v>0</v>
      </c>
      <c r="F27" s="8">
        <v>1</v>
      </c>
      <c r="G27" s="8">
        <v>1E+30</v>
      </c>
      <c r="H27" s="8">
        <v>0.33333333333333287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EB360-E16A-420B-AD15-9C98DE6712E3}">
  <dimension ref="A1:J17"/>
  <sheetViews>
    <sheetView showGridLines="0" workbookViewId="0">
      <selection activeCell="L13" sqref="L13"/>
    </sheetView>
  </sheetViews>
  <sheetFormatPr defaultRowHeight="15" x14ac:dyDescent="0.25"/>
  <cols>
    <col min="1" max="1" width="2.28515625" customWidth="1"/>
    <col min="2" max="2" width="6.5703125" bestFit="1" customWidth="1"/>
    <col min="3" max="3" width="8.28515625" bestFit="1" customWidth="1"/>
    <col min="4" max="4" width="6" bestFit="1" customWidth="1"/>
    <col min="5" max="5" width="2.28515625" customWidth="1"/>
    <col min="6" max="6" width="7.7109375" bestFit="1" customWidth="1"/>
    <col min="7" max="7" width="9.85546875" bestFit="1" customWidth="1"/>
    <col min="8" max="8" width="2.28515625" customWidth="1"/>
    <col min="9" max="9" width="8.5703125" bestFit="1" customWidth="1"/>
    <col min="10" max="10" width="9.85546875" bestFit="1" customWidth="1"/>
  </cols>
  <sheetData>
    <row r="1" spans="1:10" x14ac:dyDescent="0.25">
      <c r="A1" s="7" t="s">
        <v>116</v>
      </c>
    </row>
    <row r="2" spans="1:10" x14ac:dyDescent="0.25">
      <c r="A2" s="7" t="s">
        <v>44</v>
      </c>
    </row>
    <row r="3" spans="1:10" x14ac:dyDescent="0.25">
      <c r="A3" s="7" t="s">
        <v>99</v>
      </c>
    </row>
    <row r="5" spans="1:10" ht="15.75" thickBot="1" x14ac:dyDescent="0.3"/>
    <row r="6" spans="1:10" x14ac:dyDescent="0.25">
      <c r="B6" s="13"/>
      <c r="C6" s="13" t="s">
        <v>107</v>
      </c>
      <c r="D6" s="13"/>
    </row>
    <row r="7" spans="1:10" ht="15.75" thickBot="1" x14ac:dyDescent="0.3">
      <c r="B7" s="14" t="s">
        <v>50</v>
      </c>
      <c r="C7" s="14" t="s">
        <v>51</v>
      </c>
      <c r="D7" s="14" t="s">
        <v>104</v>
      </c>
    </row>
    <row r="8" spans="1:10" ht="15.75" thickBot="1" x14ac:dyDescent="0.3">
      <c r="B8" s="8" t="s">
        <v>60</v>
      </c>
      <c r="C8" s="8" t="s">
        <v>61</v>
      </c>
      <c r="D8" s="11">
        <v>54800</v>
      </c>
    </row>
    <row r="10" spans="1:10" ht="15.75" thickBot="1" x14ac:dyDescent="0.3"/>
    <row r="11" spans="1:10" x14ac:dyDescent="0.25">
      <c r="B11" s="13"/>
      <c r="C11" s="13" t="s">
        <v>117</v>
      </c>
      <c r="D11" s="13"/>
      <c r="F11" s="13" t="s">
        <v>118</v>
      </c>
      <c r="G11" s="13" t="s">
        <v>107</v>
      </c>
      <c r="I11" s="13" t="s">
        <v>121</v>
      </c>
      <c r="J11" s="13" t="s">
        <v>107</v>
      </c>
    </row>
    <row r="12" spans="1:10" ht="15.75" thickBot="1" x14ac:dyDescent="0.3">
      <c r="B12" s="14" t="s">
        <v>50</v>
      </c>
      <c r="C12" s="14" t="s">
        <v>51</v>
      </c>
      <c r="D12" s="14" t="s">
        <v>104</v>
      </c>
      <c r="F12" s="14" t="s">
        <v>119</v>
      </c>
      <c r="G12" s="14" t="s">
        <v>120</v>
      </c>
      <c r="I12" s="14" t="s">
        <v>119</v>
      </c>
      <c r="J12" s="14" t="s">
        <v>120</v>
      </c>
    </row>
    <row r="13" spans="1:10" x14ac:dyDescent="0.25">
      <c r="B13" s="10" t="s">
        <v>62</v>
      </c>
      <c r="C13" s="10" t="s">
        <v>63</v>
      </c>
      <c r="D13" s="12">
        <v>3</v>
      </c>
      <c r="F13" s="12">
        <v>3</v>
      </c>
      <c r="G13" s="12">
        <v>54800</v>
      </c>
      <c r="I13" s="12">
        <v>3</v>
      </c>
      <c r="J13" s="12">
        <v>54800</v>
      </c>
    </row>
    <row r="14" spans="1:10" x14ac:dyDescent="0.25">
      <c r="B14" s="10" t="s">
        <v>65</v>
      </c>
      <c r="C14" s="10" t="s">
        <v>66</v>
      </c>
      <c r="D14" s="12">
        <v>2.8333333333333308</v>
      </c>
      <c r="F14" s="12">
        <v>2.8333333333333295</v>
      </c>
      <c r="G14" s="12">
        <v>54799.999999999993</v>
      </c>
      <c r="I14" s="12">
        <v>3</v>
      </c>
      <c r="J14" s="12">
        <v>55633.333333333343</v>
      </c>
    </row>
    <row r="15" spans="1:10" x14ac:dyDescent="0.25">
      <c r="B15" s="10" t="s">
        <v>67</v>
      </c>
      <c r="C15" s="10" t="s">
        <v>68</v>
      </c>
      <c r="D15" s="12">
        <v>2</v>
      </c>
      <c r="F15" s="12">
        <v>2</v>
      </c>
      <c r="G15" s="12">
        <v>54800</v>
      </c>
      <c r="I15" s="12">
        <v>2</v>
      </c>
      <c r="J15" s="12">
        <v>54800</v>
      </c>
    </row>
    <row r="16" spans="1:10" x14ac:dyDescent="0.25">
      <c r="B16" s="10" t="s">
        <v>69</v>
      </c>
      <c r="C16" s="10" t="s">
        <v>70</v>
      </c>
      <c r="D16" s="12">
        <v>1</v>
      </c>
      <c r="F16" s="12">
        <v>1</v>
      </c>
      <c r="G16" s="12">
        <v>54800</v>
      </c>
      <c r="I16" s="12">
        <v>1</v>
      </c>
      <c r="J16" s="12">
        <v>54800</v>
      </c>
    </row>
    <row r="17" spans="2:10" ht="15.75" thickBot="1" x14ac:dyDescent="0.3">
      <c r="B17" s="8" t="s">
        <v>71</v>
      </c>
      <c r="C17" s="8" t="s">
        <v>72</v>
      </c>
      <c r="D17" s="11">
        <v>0.66666666666666718</v>
      </c>
      <c r="F17" s="11">
        <v>0.66666666666666663</v>
      </c>
      <c r="G17" s="11">
        <v>54799.999999999985</v>
      </c>
      <c r="I17" s="11">
        <v>1</v>
      </c>
      <c r="J17" s="11">
        <v>59566.666666666657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S22"/>
  <sheetViews>
    <sheetView tabSelected="1" zoomScale="85" zoomScaleNormal="85" workbookViewId="0">
      <selection activeCell="L11" sqref="L11"/>
    </sheetView>
  </sheetViews>
  <sheetFormatPr defaultRowHeight="17.25" x14ac:dyDescent="0.25"/>
  <cols>
    <col min="1" max="4" width="9.140625" style="3"/>
    <col min="5" max="5" width="10.7109375" style="3" bestFit="1" customWidth="1"/>
    <col min="6" max="6" width="9.7109375" style="3" bestFit="1" customWidth="1"/>
    <col min="7" max="7" width="9.42578125" style="3" bestFit="1" customWidth="1"/>
    <col min="8" max="9" width="8.7109375" style="3" bestFit="1" customWidth="1"/>
    <col min="10" max="10" width="11.42578125" style="3" bestFit="1" customWidth="1"/>
    <col min="11" max="11" width="10.140625" style="3" customWidth="1"/>
    <col min="12" max="12" width="14.28515625" style="3" bestFit="1" customWidth="1"/>
    <col min="13" max="13" width="16.140625" style="3" bestFit="1" customWidth="1"/>
    <col min="14" max="14" width="5.85546875" style="3" bestFit="1" customWidth="1"/>
    <col min="15" max="15" width="14.28515625" style="3" bestFit="1" customWidth="1"/>
    <col min="16" max="16" width="5.85546875" style="3" bestFit="1" customWidth="1"/>
    <col min="17" max="17" width="6.5703125" style="3" customWidth="1"/>
    <col min="18" max="18" width="14.28515625" style="3" bestFit="1" customWidth="1"/>
    <col min="19" max="16384" width="9.140625" style="3"/>
  </cols>
  <sheetData>
    <row r="1" spans="5:19" x14ac:dyDescent="0.25">
      <c r="E1" s="1" t="s">
        <v>11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N1" s="17" t="s">
        <v>13</v>
      </c>
      <c r="O1" s="17"/>
      <c r="P1" s="17"/>
      <c r="Q1" s="17"/>
      <c r="R1" s="17"/>
    </row>
    <row r="2" spans="5:19" x14ac:dyDescent="0.25">
      <c r="E2" s="2" t="s">
        <v>0</v>
      </c>
      <c r="F2" s="1">
        <v>5000</v>
      </c>
      <c r="G2" s="1">
        <v>1.1000000000000001</v>
      </c>
      <c r="H2" s="1">
        <v>1.4</v>
      </c>
      <c r="I2" s="1">
        <v>0.18</v>
      </c>
      <c r="J2" s="1">
        <v>0</v>
      </c>
      <c r="K2" s="1">
        <v>5000</v>
      </c>
      <c r="N2" s="4" t="s">
        <v>0</v>
      </c>
      <c r="O2" s="4" t="s">
        <v>1</v>
      </c>
      <c r="P2" s="4" t="s">
        <v>2</v>
      </c>
      <c r="Q2" s="4" t="s">
        <v>3</v>
      </c>
      <c r="R2" s="4" t="s">
        <v>4</v>
      </c>
    </row>
    <row r="3" spans="5:19" x14ac:dyDescent="0.25">
      <c r="E3" s="2" t="s">
        <v>1</v>
      </c>
      <c r="F3" s="1">
        <v>29300</v>
      </c>
      <c r="G3" s="1">
        <v>1.8</v>
      </c>
      <c r="H3" s="1">
        <v>5.4</v>
      </c>
      <c r="I3" s="1">
        <v>0.06</v>
      </c>
      <c r="J3" s="1">
        <v>0</v>
      </c>
      <c r="K3" s="1">
        <v>5000</v>
      </c>
      <c r="N3" s="4">
        <v>3</v>
      </c>
      <c r="O3" s="4">
        <v>2.8333333333333308</v>
      </c>
      <c r="P3" s="4">
        <v>2</v>
      </c>
      <c r="Q3" s="4">
        <v>1</v>
      </c>
      <c r="R3" s="4">
        <v>0.66666666666666718</v>
      </c>
    </row>
    <row r="4" spans="5:19" x14ac:dyDescent="0.25">
      <c r="E4" s="2" t="s">
        <v>2</v>
      </c>
      <c r="F4" s="1">
        <v>5300</v>
      </c>
      <c r="G4" s="1">
        <v>0.5</v>
      </c>
      <c r="H4" s="1">
        <v>0.9</v>
      </c>
      <c r="I4" s="1">
        <v>0.06</v>
      </c>
      <c r="J4" s="1">
        <v>10</v>
      </c>
      <c r="K4" s="1">
        <v>7900</v>
      </c>
    </row>
    <row r="5" spans="5:19" x14ac:dyDescent="0.25">
      <c r="E5" s="2" t="s">
        <v>3</v>
      </c>
      <c r="F5" s="1">
        <v>3000</v>
      </c>
      <c r="G5" s="1">
        <v>2.2000000000000002</v>
      </c>
      <c r="H5" s="1">
        <v>0.5</v>
      </c>
      <c r="I5" s="1">
        <v>7.0000000000000007E-2</v>
      </c>
      <c r="J5" s="1">
        <v>28</v>
      </c>
      <c r="K5" s="1">
        <v>300</v>
      </c>
      <c r="N5" s="24" t="s">
        <v>24</v>
      </c>
      <c r="O5" s="24"/>
      <c r="P5" s="24"/>
      <c r="Q5" s="24"/>
      <c r="R5" s="24"/>
    </row>
    <row r="6" spans="5:19" x14ac:dyDescent="0.25">
      <c r="E6" s="2" t="s">
        <v>4</v>
      </c>
      <c r="F6" s="1">
        <v>4000</v>
      </c>
      <c r="G6" s="1">
        <v>1.2</v>
      </c>
      <c r="H6" s="1">
        <v>0.6</v>
      </c>
      <c r="I6" s="1">
        <v>0.15</v>
      </c>
      <c r="J6" s="1">
        <v>3</v>
      </c>
      <c r="K6" s="1">
        <v>14300</v>
      </c>
      <c r="N6" s="24" t="s">
        <v>25</v>
      </c>
      <c r="O6" s="24"/>
      <c r="P6" s="24"/>
      <c r="Q6" s="24"/>
      <c r="R6" s="24"/>
    </row>
    <row r="7" spans="5:19" x14ac:dyDescent="0.25">
      <c r="N7" s="2" t="s">
        <v>0</v>
      </c>
      <c r="O7" s="2" t="s">
        <v>1</v>
      </c>
      <c r="P7" s="2" t="s">
        <v>2</v>
      </c>
      <c r="Q7" s="2" t="s">
        <v>3</v>
      </c>
      <c r="R7" s="2" t="s">
        <v>4</v>
      </c>
      <c r="S7" s="2" t="s">
        <v>26</v>
      </c>
    </row>
    <row r="8" spans="5:19" x14ac:dyDescent="0.25">
      <c r="E8" s="18" t="s">
        <v>12</v>
      </c>
      <c r="F8" s="18"/>
      <c r="G8" s="18"/>
      <c r="H8" s="18"/>
      <c r="I8" s="18"/>
      <c r="J8" s="18"/>
      <c r="K8" s="18"/>
      <c r="L8" s="18"/>
      <c r="M8" s="19"/>
      <c r="N8" s="1">
        <v>5000</v>
      </c>
      <c r="O8" s="1">
        <v>5000</v>
      </c>
      <c r="P8" s="1">
        <v>7900</v>
      </c>
      <c r="Q8" s="1">
        <v>300</v>
      </c>
      <c r="R8" s="1">
        <v>14300</v>
      </c>
      <c r="S8" s="2">
        <f>N8*N3+O8*O3+P8*P3+Q8*Q3+R8*R3</f>
        <v>54800</v>
      </c>
    </row>
    <row r="9" spans="5:19" x14ac:dyDescent="0.25">
      <c r="E9" s="20" t="s">
        <v>14</v>
      </c>
      <c r="F9" s="18" t="s">
        <v>15</v>
      </c>
      <c r="G9" s="18"/>
      <c r="H9" s="18"/>
      <c r="I9" s="18"/>
      <c r="J9" s="18"/>
      <c r="K9" s="20" t="s">
        <v>22</v>
      </c>
      <c r="L9" s="22" t="s">
        <v>122</v>
      </c>
      <c r="M9" s="18" t="s">
        <v>127</v>
      </c>
      <c r="N9" s="25" t="s">
        <v>42</v>
      </c>
      <c r="O9" s="25"/>
      <c r="P9" s="25"/>
      <c r="Q9" s="26" t="s">
        <v>123</v>
      </c>
      <c r="R9" s="26"/>
    </row>
    <row r="10" spans="5:19" x14ac:dyDescent="0.25">
      <c r="E10" s="21"/>
      <c r="F10" s="6" t="s">
        <v>0</v>
      </c>
      <c r="G10" s="6" t="s">
        <v>1</v>
      </c>
      <c r="H10" s="6" t="s">
        <v>2</v>
      </c>
      <c r="I10" s="6" t="s">
        <v>3</v>
      </c>
      <c r="J10" s="6" t="s">
        <v>4</v>
      </c>
      <c r="K10" s="21"/>
      <c r="L10" s="23"/>
      <c r="M10" s="18"/>
      <c r="N10" s="25"/>
      <c r="O10" s="25"/>
      <c r="P10" s="25"/>
      <c r="Q10" s="26"/>
      <c r="R10" s="26"/>
    </row>
    <row r="11" spans="5:19" x14ac:dyDescent="0.25">
      <c r="E11" s="6" t="s">
        <v>16</v>
      </c>
      <c r="F11" s="5">
        <v>5000</v>
      </c>
      <c r="G11" s="5">
        <v>29300</v>
      </c>
      <c r="H11" s="5">
        <v>5300</v>
      </c>
      <c r="I11" s="5">
        <v>3000</v>
      </c>
      <c r="J11" s="5">
        <v>4000</v>
      </c>
      <c r="K11" s="5" t="s">
        <v>23</v>
      </c>
      <c r="L11" s="5">
        <f>F11*N3+G11*O3+H11*P3+I11*Q3+J11*R3</f>
        <v>114283.33333333327</v>
      </c>
      <c r="M11" s="5">
        <v>63000</v>
      </c>
      <c r="N11" s="16" t="s">
        <v>37</v>
      </c>
      <c r="O11" s="16"/>
      <c r="P11" s="16"/>
      <c r="Q11" s="27">
        <f>L11-M11</f>
        <v>51283.33333333327</v>
      </c>
      <c r="R11" s="28"/>
    </row>
    <row r="12" spans="5:19" x14ac:dyDescent="0.25">
      <c r="E12" s="6" t="s">
        <v>17</v>
      </c>
      <c r="F12" s="5">
        <v>1.1000000000000001</v>
      </c>
      <c r="G12" s="5">
        <v>1.8</v>
      </c>
      <c r="H12" s="5">
        <v>0.5</v>
      </c>
      <c r="I12" s="5">
        <v>2.2000000000000002</v>
      </c>
      <c r="J12" s="5">
        <v>1.2</v>
      </c>
      <c r="K12" s="5" t="s">
        <v>23</v>
      </c>
      <c r="L12" s="5">
        <f>F12*N3+G12*O3+H12*P3+I12*Q3+J12*R3</f>
        <v>12.399999999999995</v>
      </c>
      <c r="M12" s="5">
        <v>10</v>
      </c>
      <c r="N12" s="16" t="s">
        <v>38</v>
      </c>
      <c r="O12" s="16"/>
      <c r="P12" s="16"/>
      <c r="Q12" s="28">
        <f>L12-M12</f>
        <v>2.399999999999995</v>
      </c>
      <c r="R12" s="28"/>
    </row>
    <row r="13" spans="5:19" x14ac:dyDescent="0.25">
      <c r="E13" s="6" t="s">
        <v>18</v>
      </c>
      <c r="F13" s="5">
        <v>1.4</v>
      </c>
      <c r="G13" s="5">
        <v>5.4</v>
      </c>
      <c r="H13" s="5">
        <v>0.9</v>
      </c>
      <c r="I13" s="5">
        <v>0.5</v>
      </c>
      <c r="J13" s="5">
        <v>0.6</v>
      </c>
      <c r="K13" s="5" t="s">
        <v>23</v>
      </c>
      <c r="L13" s="5">
        <f>F13*N3+G13*O3+H13*P3+I13*Q3+J13*R3</f>
        <v>22.199999999999985</v>
      </c>
      <c r="M13" s="5">
        <v>15</v>
      </c>
      <c r="N13" s="16" t="s">
        <v>39</v>
      </c>
      <c r="O13" s="16"/>
      <c r="P13" s="16"/>
      <c r="Q13" s="28">
        <f>L13-M13</f>
        <v>7.1999999999999851</v>
      </c>
      <c r="R13" s="28"/>
    </row>
    <row r="14" spans="5:19" x14ac:dyDescent="0.25">
      <c r="E14" s="6" t="s">
        <v>19</v>
      </c>
      <c r="F14" s="5">
        <v>0.18</v>
      </c>
      <c r="G14" s="5">
        <v>0.06</v>
      </c>
      <c r="H14" s="5">
        <v>0.06</v>
      </c>
      <c r="I14" s="5">
        <v>7.0000000000000007E-2</v>
      </c>
      <c r="J14" s="5">
        <v>0.15</v>
      </c>
      <c r="K14" s="5" t="s">
        <v>23</v>
      </c>
      <c r="L14" s="5">
        <f>F14*N3+G14*O3+H14*P3+I14*Q3+J14*R3</f>
        <v>1</v>
      </c>
      <c r="M14" s="5">
        <v>1</v>
      </c>
      <c r="N14" s="16" t="s">
        <v>40</v>
      </c>
      <c r="O14" s="16"/>
      <c r="P14" s="16"/>
      <c r="Q14" s="28">
        <f>L14-M14</f>
        <v>0</v>
      </c>
      <c r="R14" s="28"/>
    </row>
    <row r="15" spans="5:19" x14ac:dyDescent="0.25">
      <c r="E15" s="6" t="s">
        <v>20</v>
      </c>
      <c r="F15" s="5">
        <v>0</v>
      </c>
      <c r="G15" s="5">
        <v>0</v>
      </c>
      <c r="H15" s="5">
        <v>10</v>
      </c>
      <c r="I15" s="5">
        <v>28</v>
      </c>
      <c r="J15" s="5">
        <v>3</v>
      </c>
      <c r="K15" s="5" t="s">
        <v>23</v>
      </c>
      <c r="L15" s="5">
        <f>F15*N3+G15*O3+H15*P3+I15*Q3+J15*R3</f>
        <v>50</v>
      </c>
      <c r="M15" s="5">
        <v>50</v>
      </c>
      <c r="N15" s="16" t="s">
        <v>41</v>
      </c>
      <c r="O15" s="16"/>
      <c r="P15" s="16"/>
      <c r="Q15" s="28">
        <f>L15-M15</f>
        <v>0</v>
      </c>
      <c r="R15" s="28"/>
    </row>
    <row r="16" spans="5:19" x14ac:dyDescent="0.25">
      <c r="E16" s="6" t="s">
        <v>21</v>
      </c>
      <c r="F16" s="5">
        <v>1</v>
      </c>
      <c r="G16" s="5">
        <v>0</v>
      </c>
      <c r="H16" s="5">
        <v>0</v>
      </c>
      <c r="I16" s="5">
        <v>0</v>
      </c>
      <c r="J16" s="5">
        <v>0</v>
      </c>
      <c r="K16" s="5" t="s">
        <v>27</v>
      </c>
      <c r="L16" s="5">
        <f>F16*N3</f>
        <v>3</v>
      </c>
      <c r="M16" s="5">
        <v>3</v>
      </c>
      <c r="N16" s="16" t="s">
        <v>32</v>
      </c>
      <c r="O16" s="16"/>
      <c r="P16" s="16"/>
    </row>
    <row r="17" spans="5:16" x14ac:dyDescent="0.25">
      <c r="E17" s="6" t="s">
        <v>28</v>
      </c>
      <c r="F17" s="5">
        <v>0</v>
      </c>
      <c r="G17" s="5">
        <v>1</v>
      </c>
      <c r="H17" s="5">
        <v>0</v>
      </c>
      <c r="I17" s="5">
        <v>0</v>
      </c>
      <c r="J17" s="5">
        <v>0</v>
      </c>
      <c r="K17" s="5" t="s">
        <v>27</v>
      </c>
      <c r="L17" s="5">
        <f>G17*O3</f>
        <v>2.8333333333333308</v>
      </c>
      <c r="M17" s="5">
        <v>3</v>
      </c>
      <c r="N17" s="16" t="s">
        <v>33</v>
      </c>
      <c r="O17" s="16"/>
      <c r="P17" s="16"/>
    </row>
    <row r="18" spans="5:16" x14ac:dyDescent="0.25">
      <c r="E18" s="6" t="s">
        <v>29</v>
      </c>
      <c r="F18" s="5">
        <v>0</v>
      </c>
      <c r="G18" s="5">
        <v>0</v>
      </c>
      <c r="H18" s="5">
        <v>1</v>
      </c>
      <c r="I18" s="5">
        <v>0</v>
      </c>
      <c r="J18" s="5">
        <v>0</v>
      </c>
      <c r="K18" s="5" t="s">
        <v>27</v>
      </c>
      <c r="L18" s="5">
        <f>H18*P3</f>
        <v>2</v>
      </c>
      <c r="M18" s="5">
        <v>2</v>
      </c>
      <c r="N18" s="16" t="s">
        <v>34</v>
      </c>
      <c r="O18" s="16"/>
      <c r="P18" s="16"/>
    </row>
    <row r="19" spans="5:16" x14ac:dyDescent="0.25">
      <c r="E19" s="6" t="s">
        <v>30</v>
      </c>
      <c r="F19" s="5">
        <v>0</v>
      </c>
      <c r="G19" s="5">
        <v>0</v>
      </c>
      <c r="H19" s="5">
        <v>0</v>
      </c>
      <c r="I19" s="5">
        <v>1</v>
      </c>
      <c r="J19" s="5">
        <v>0</v>
      </c>
      <c r="K19" s="5" t="s">
        <v>27</v>
      </c>
      <c r="L19" s="5">
        <f>I19*Q3</f>
        <v>1</v>
      </c>
      <c r="M19" s="5">
        <v>1</v>
      </c>
      <c r="N19" s="16" t="s">
        <v>35</v>
      </c>
      <c r="O19" s="16"/>
      <c r="P19" s="16"/>
    </row>
    <row r="20" spans="5:16" x14ac:dyDescent="0.25">
      <c r="E20" s="6" t="s">
        <v>31</v>
      </c>
      <c r="F20" s="5">
        <v>0</v>
      </c>
      <c r="G20" s="5">
        <v>0</v>
      </c>
      <c r="H20" s="5">
        <v>0</v>
      </c>
      <c r="I20" s="5">
        <v>0</v>
      </c>
      <c r="J20" s="5">
        <v>1</v>
      </c>
      <c r="K20" s="5" t="s">
        <v>27</v>
      </c>
      <c r="L20" s="5">
        <f>J20*R3</f>
        <v>0.66666666666666718</v>
      </c>
      <c r="M20" s="5">
        <v>1</v>
      </c>
      <c r="N20" s="16" t="s">
        <v>36</v>
      </c>
      <c r="O20" s="16"/>
      <c r="P20" s="16"/>
    </row>
    <row r="21" spans="5:16" x14ac:dyDescent="0.25">
      <c r="E21" s="15" t="s">
        <v>126</v>
      </c>
      <c r="F21" s="15" t="s">
        <v>0</v>
      </c>
      <c r="G21" s="15" t="s">
        <v>1</v>
      </c>
      <c r="H21" s="15" t="s">
        <v>2</v>
      </c>
      <c r="I21" s="15" t="s">
        <v>3</v>
      </c>
      <c r="J21" s="15" t="s">
        <v>4</v>
      </c>
      <c r="K21" s="15" t="s">
        <v>125</v>
      </c>
    </row>
    <row r="22" spans="5:16" x14ac:dyDescent="0.25">
      <c r="E22" s="15" t="s">
        <v>124</v>
      </c>
      <c r="F22" s="15">
        <v>300</v>
      </c>
      <c r="G22" s="15">
        <v>283.33300000000003</v>
      </c>
      <c r="H22" s="15">
        <v>200</v>
      </c>
      <c r="I22" s="15">
        <v>100</v>
      </c>
      <c r="J22" s="15">
        <v>66.665999999999997</v>
      </c>
      <c r="K22" s="15">
        <f>SUM(F22:J22)</f>
        <v>949.99900000000002</v>
      </c>
    </row>
  </sheetData>
  <mergeCells count="26">
    <mergeCell ref="Q11:R11"/>
    <mergeCell ref="Q12:R12"/>
    <mergeCell ref="Q13:R13"/>
    <mergeCell ref="Q14:R14"/>
    <mergeCell ref="Q15:R15"/>
    <mergeCell ref="N1:R1"/>
    <mergeCell ref="F9:J9"/>
    <mergeCell ref="M9:M10"/>
    <mergeCell ref="E8:M8"/>
    <mergeCell ref="E9:E10"/>
    <mergeCell ref="L9:L10"/>
    <mergeCell ref="K9:K10"/>
    <mergeCell ref="N5:R5"/>
    <mergeCell ref="N6:R6"/>
    <mergeCell ref="N9:P10"/>
    <mergeCell ref="Q9:R10"/>
    <mergeCell ref="N11:P11"/>
    <mergeCell ref="N12:P12"/>
    <mergeCell ref="N13:P13"/>
    <mergeCell ref="N14:P14"/>
    <mergeCell ref="N15:P15"/>
    <mergeCell ref="N16:P16"/>
    <mergeCell ref="N17:P17"/>
    <mergeCell ref="N18:P18"/>
    <mergeCell ref="N19:P19"/>
    <mergeCell ref="N20:P20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Relatório de Respostas 1</vt:lpstr>
      <vt:lpstr>Relatório de Sensibilidade 1</vt:lpstr>
      <vt:lpstr>Relatório de Limites 1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Prestes de Sousa</dc:creator>
  <cp:lastModifiedBy>Diego Prestes de Sousa</cp:lastModifiedBy>
  <dcterms:created xsi:type="dcterms:W3CDTF">2015-06-05T18:19:34Z</dcterms:created>
  <dcterms:modified xsi:type="dcterms:W3CDTF">2019-11-26T22:43:15Z</dcterms:modified>
</cp:coreProperties>
</file>