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CAD\Quetzalcoatl\BOM\"/>
    </mc:Choice>
  </mc:AlternateContent>
  <bookViews>
    <workbookView xWindow="0" yWindow="0" windowWidth="20490" windowHeight="7755"/>
  </bookViews>
  <sheets>
    <sheet name="Quetzalcoatl" sheetId="1" r:id="rId1"/>
  </sheets>
  <calcPr calcId="152511"/>
</workbook>
</file>

<file path=xl/calcChain.xml><?xml version="1.0" encoding="utf-8"?>
<calcChain xmlns="http://schemas.openxmlformats.org/spreadsheetml/2006/main">
  <c r="E5" i="1" l="1"/>
  <c r="J5" i="1" s="1"/>
  <c r="E8" i="1"/>
  <c r="E23" i="1"/>
  <c r="E4" i="1"/>
  <c r="J4" i="1" s="1"/>
  <c r="E26" i="1"/>
  <c r="J26" i="1" s="1"/>
  <c r="E10" i="1"/>
  <c r="J10" i="1" s="1"/>
  <c r="E9" i="1"/>
  <c r="J9" i="1" s="1"/>
  <c r="E7" i="1"/>
  <c r="J7" i="1" s="1"/>
  <c r="E24" i="1"/>
  <c r="J24" i="1" s="1"/>
  <c r="E11" i="1"/>
  <c r="J11" i="1" s="1"/>
  <c r="E25" i="1"/>
  <c r="J25" i="1" s="1"/>
  <c r="E22" i="1"/>
  <c r="J22" i="1" s="1"/>
  <c r="E6" i="1"/>
  <c r="J6" i="1" s="1"/>
  <c r="E18" i="1"/>
  <c r="J18" i="1" s="1"/>
  <c r="E27" i="1"/>
  <c r="J27" i="1" s="1"/>
  <c r="E13" i="1"/>
  <c r="J13" i="1" s="1"/>
  <c r="E14" i="1"/>
  <c r="J14" i="1" s="1"/>
  <c r="E17" i="1"/>
  <c r="J17" i="1" s="1"/>
  <c r="E15" i="1"/>
  <c r="J15" i="1" s="1"/>
  <c r="E16" i="1"/>
  <c r="J16" i="1" s="1"/>
  <c r="E12" i="1"/>
  <c r="J12" i="1" s="1"/>
  <c r="E19" i="1"/>
  <c r="J19" i="1" s="1"/>
  <c r="E3" i="1"/>
  <c r="J3" i="1" s="1"/>
  <c r="E20" i="1"/>
  <c r="J20" i="1" s="1"/>
  <c r="E21" i="1"/>
  <c r="J21" i="1" s="1"/>
  <c r="J8" i="1"/>
  <c r="J23" i="1"/>
  <c r="M4" i="1" l="1"/>
  <c r="M5" i="1" s="1"/>
</calcChain>
</file>

<file path=xl/sharedStrings.xml><?xml version="1.0" encoding="utf-8"?>
<sst xmlns="http://schemas.openxmlformats.org/spreadsheetml/2006/main" count="136" uniqueCount="96">
  <si>
    <t>ADC1</t>
  </si>
  <si>
    <t>PCM1807</t>
  </si>
  <si>
    <t>C1</t>
  </si>
  <si>
    <t>100nF</t>
  </si>
  <si>
    <t>180nF</t>
  </si>
  <si>
    <t>10uF</t>
  </si>
  <si>
    <t>C7</t>
  </si>
  <si>
    <t>10nF</t>
  </si>
  <si>
    <t>1uF</t>
  </si>
  <si>
    <t>0.1uF</t>
  </si>
  <si>
    <t>80nF</t>
  </si>
  <si>
    <t>1.5nF</t>
  </si>
  <si>
    <t>DAC1</t>
  </si>
  <si>
    <t>MAX5556</t>
  </si>
  <si>
    <t>ETH1</t>
  </si>
  <si>
    <t>ETHERNET_MAGNETICS</t>
  </si>
  <si>
    <t>GS1</t>
  </si>
  <si>
    <t>GS2</t>
  </si>
  <si>
    <t>JACK_ST_3SW</t>
  </si>
  <si>
    <t>JUMPER</t>
  </si>
  <si>
    <t>L1</t>
  </si>
  <si>
    <t>CONN_2</t>
  </si>
  <si>
    <t>PAPILIO_WINGS</t>
  </si>
  <si>
    <t>PLL1</t>
  </si>
  <si>
    <t>PLL1705</t>
  </si>
  <si>
    <t>180R</t>
  </si>
  <si>
    <t>R4</t>
  </si>
  <si>
    <t>100R</t>
  </si>
  <si>
    <t>560R</t>
  </si>
  <si>
    <t>100k</t>
  </si>
  <si>
    <t>U1</t>
  </si>
  <si>
    <t>ENC28J60</t>
  </si>
  <si>
    <t>Ref</t>
  </si>
  <si>
    <t>Value</t>
  </si>
  <si>
    <t>C10, C16, C17, C18, C19, C21, C22</t>
  </si>
  <si>
    <t>R1, R2, R5, R6</t>
  </si>
  <si>
    <t>C24, C25</t>
  </si>
  <si>
    <t>R11, R13</t>
  </si>
  <si>
    <t>R8, R9</t>
  </si>
  <si>
    <t>C6, C8, C14, C15, C20, C23</t>
  </si>
  <si>
    <t>C2, C3, C4, C5</t>
  </si>
  <si>
    <t>R3, R7</t>
  </si>
  <si>
    <t>C9, C12</t>
  </si>
  <si>
    <t>R10, R12</t>
  </si>
  <si>
    <t>C11, C13</t>
  </si>
  <si>
    <t>P1, P2</t>
  </si>
  <si>
    <t>J1, J2, J3, J4</t>
  </si>
  <si>
    <t>JP1, JP2, JP3, JP4</t>
  </si>
  <si>
    <t>PAP1, PAP2</t>
  </si>
  <si>
    <t>Part No.</t>
  </si>
  <si>
    <t>Unit price (USD)</t>
  </si>
  <si>
    <t>Cost</t>
  </si>
  <si>
    <t>Dist. No.</t>
  </si>
  <si>
    <t>49.9R, 1%</t>
  </si>
  <si>
    <t>2.32k, 1%</t>
  </si>
  <si>
    <t>Total</t>
  </si>
  <si>
    <t>CR1206-FX-49R9ELF</t>
  </si>
  <si>
    <t>Distributor</t>
  </si>
  <si>
    <t>Newark</t>
  </si>
  <si>
    <t>02J2615</t>
  </si>
  <si>
    <t>Boards</t>
  </si>
  <si>
    <t>Qty per board</t>
  </si>
  <si>
    <t>Total Qty</t>
  </si>
  <si>
    <t>Total per board</t>
  </si>
  <si>
    <t>CC1206KRX7R9BB104</t>
  </si>
  <si>
    <t>68R4967</t>
  </si>
  <si>
    <t>21T9895</t>
  </si>
  <si>
    <t>MC1206B152K102CT</t>
  </si>
  <si>
    <t>MC0125W12061100K</t>
  </si>
  <si>
    <t>39K0873</t>
  </si>
  <si>
    <t>MC1206B104J500CT</t>
  </si>
  <si>
    <t>90W2887</t>
  </si>
  <si>
    <t>MC0125W12065100R</t>
  </si>
  <si>
    <t>39K0992</t>
  </si>
  <si>
    <t>12061C103JAT2A</t>
  </si>
  <si>
    <t>96M1464</t>
  </si>
  <si>
    <t>100R18Y106ZV4E</t>
  </si>
  <si>
    <t>82H2447</t>
  </si>
  <si>
    <t>MC1206B184K250CT</t>
  </si>
  <si>
    <t>33R0653</t>
  </si>
  <si>
    <t>98K2692</t>
  </si>
  <si>
    <t>WCR1206-180RFI</t>
  </si>
  <si>
    <t>CC1206KKX7R7BB105</t>
  </si>
  <si>
    <t>68R4957</t>
  </si>
  <si>
    <t>CRCW12062K32FKEA</t>
  </si>
  <si>
    <t>53K2064</t>
  </si>
  <si>
    <t>CRCW1206560RFKEA</t>
  </si>
  <si>
    <t>42K5124</t>
  </si>
  <si>
    <t>C1206C183K5RACTU</t>
  </si>
  <si>
    <t>70K9301</t>
  </si>
  <si>
    <t>-</t>
  </si>
  <si>
    <t>FERRITE_BEAD</t>
  </si>
  <si>
    <t>2512061217Y0</t>
  </si>
  <si>
    <t>32C8661</t>
  </si>
  <si>
    <t>PRT-08534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</si>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</sst>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.000_-;\-&quot;$&quot;* #,##0.0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164" fontId="0" fillId="0" borderId="14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topLeftCell="A7" zoomScale="85" zoomScaleNormal="85" workbookViewId="0">
      <selection activeCell="B22" sqref="B22"/>
    </sheetView>
  </sheetViews>
  <sheetFormatPr defaultRowHeight="15" x14ac:dyDescent="0.25"/>
  <cols>
    <col min="1" max="1" width="9.140625" style="1"/>
    <col min="2" max="2" width="17.7109375" style="1" customWidth="1"/>
    <col min="3" max="3" width="21.7109375" style="1" bestFit="1" customWidth="1"/>
    <col min="4" max="4" width="13.28515625" style="1" bestFit="1" customWidth="1"/>
    <col min="5" max="5" width="9" style="1" bestFit="1" customWidth="1"/>
    <col min="6" max="6" width="19.42578125" style="1" bestFit="1" customWidth="1"/>
    <col min="7" max="7" width="10.5703125" style="1" bestFit="1" customWidth="1"/>
    <col min="8" max="8" width="15.7109375" style="1" bestFit="1" customWidth="1"/>
    <col min="9" max="9" width="15.42578125" style="1" bestFit="1" customWidth="1"/>
    <col min="10" max="16384" width="9.140625" style="1"/>
  </cols>
  <sheetData>
    <row r="1" spans="2:13" ht="6.75" customHeight="1" thickBot="1" x14ac:dyDescent="0.3"/>
    <row r="2" spans="2:13" ht="15.75" thickBot="1" x14ac:dyDescent="0.3">
      <c r="B2" s="2" t="s">
        <v>32</v>
      </c>
      <c r="C2" s="9" t="s">
        <v>33</v>
      </c>
      <c r="D2" s="3" t="s">
        <v>61</v>
      </c>
      <c r="E2" s="3" t="s">
        <v>62</v>
      </c>
      <c r="F2" s="9" t="s">
        <v>49</v>
      </c>
      <c r="G2" s="9" t="s">
        <v>57</v>
      </c>
      <c r="H2" s="9" t="s">
        <v>52</v>
      </c>
      <c r="I2" s="9" t="s">
        <v>50</v>
      </c>
      <c r="J2" s="9" t="s">
        <v>51</v>
      </c>
    </row>
    <row r="3" spans="2:13" ht="15.75" thickBot="1" x14ac:dyDescent="0.3">
      <c r="B3" s="7" t="s">
        <v>0</v>
      </c>
      <c r="C3" s="7" t="s">
        <v>1</v>
      </c>
      <c r="D3" s="7">
        <v>1</v>
      </c>
      <c r="E3" s="8">
        <f>D3*$M$3</f>
        <v>2</v>
      </c>
      <c r="F3" s="7" t="s">
        <v>1</v>
      </c>
      <c r="G3" s="7" t="s">
        <v>90</v>
      </c>
      <c r="H3" s="7" t="s">
        <v>90</v>
      </c>
      <c r="I3" s="14">
        <v>0</v>
      </c>
      <c r="J3" s="11">
        <f>E3*I3</f>
        <v>0</v>
      </c>
      <c r="L3" s="9" t="s">
        <v>60</v>
      </c>
      <c r="M3" s="10">
        <v>2</v>
      </c>
    </row>
    <row r="4" spans="2:13" ht="15.75" thickBot="1" x14ac:dyDescent="0.3">
      <c r="B4" s="4" t="s">
        <v>2</v>
      </c>
      <c r="C4" s="4" t="s">
        <v>3</v>
      </c>
      <c r="D4" s="4">
        <v>1</v>
      </c>
      <c r="E4" s="8">
        <f>D4*$M$3</f>
        <v>2</v>
      </c>
      <c r="F4" s="4" t="s">
        <v>70</v>
      </c>
      <c r="G4" s="4" t="s">
        <v>58</v>
      </c>
      <c r="H4" s="4" t="s">
        <v>71</v>
      </c>
      <c r="I4" s="15">
        <v>0.29199999999999998</v>
      </c>
      <c r="J4" s="11">
        <f>E4*I4</f>
        <v>0.58399999999999996</v>
      </c>
      <c r="L4" s="9" t="s">
        <v>55</v>
      </c>
      <c r="M4" s="12">
        <f>SUM(J3:J27)</f>
        <v>8.088000000000001</v>
      </c>
    </row>
    <row r="5" spans="2:13" ht="30.75" thickBot="1" x14ac:dyDescent="0.3">
      <c r="B5" s="6" t="s">
        <v>34</v>
      </c>
      <c r="C5" s="4" t="s">
        <v>9</v>
      </c>
      <c r="D5" s="4">
        <v>7</v>
      </c>
      <c r="E5" s="8">
        <f>D5*$M$3</f>
        <v>14</v>
      </c>
      <c r="F5" s="4" t="s">
        <v>64</v>
      </c>
      <c r="G5" s="4" t="s">
        <v>58</v>
      </c>
      <c r="H5" s="4" t="s">
        <v>65</v>
      </c>
      <c r="I5" s="15">
        <v>3.6999999999999998E-2</v>
      </c>
      <c r="J5" s="11">
        <f>E5*I5</f>
        <v>0.51800000000000002</v>
      </c>
      <c r="L5" s="13" t="s">
        <v>63</v>
      </c>
      <c r="M5" s="12">
        <f>M4/M3</f>
        <v>4.0440000000000005</v>
      </c>
    </row>
    <row r="6" spans="2:13" x14ac:dyDescent="0.25">
      <c r="B6" s="4" t="s">
        <v>44</v>
      </c>
      <c r="C6" s="4" t="s">
        <v>10</v>
      </c>
      <c r="D6" s="4">
        <v>2</v>
      </c>
      <c r="E6" s="8">
        <f>D6*$M$3</f>
        <v>4</v>
      </c>
      <c r="F6" s="4" t="s">
        <v>88</v>
      </c>
      <c r="G6" s="4" t="s">
        <v>58</v>
      </c>
      <c r="H6" s="4" t="s">
        <v>89</v>
      </c>
      <c r="I6" s="15">
        <v>4.9000000000000002E-2</v>
      </c>
      <c r="J6" s="11">
        <f>E6*I6</f>
        <v>0.19600000000000001</v>
      </c>
    </row>
    <row r="7" spans="2:13" x14ac:dyDescent="0.25">
      <c r="B7" s="4" t="s">
        <v>40</v>
      </c>
      <c r="C7" s="4" t="s">
        <v>4</v>
      </c>
      <c r="D7" s="4">
        <v>4</v>
      </c>
      <c r="E7" s="8">
        <f>D7*$M$3</f>
        <v>8</v>
      </c>
      <c r="F7" s="4" t="s">
        <v>78</v>
      </c>
      <c r="G7" s="4" t="s">
        <v>58</v>
      </c>
      <c r="H7" s="4" t="s">
        <v>79</v>
      </c>
      <c r="I7" s="15">
        <v>7.2999999999999995E-2</v>
      </c>
      <c r="J7" s="11">
        <f>E7*I7</f>
        <v>0.58399999999999996</v>
      </c>
    </row>
    <row r="8" spans="2:13" x14ac:dyDescent="0.25">
      <c r="B8" s="4" t="s">
        <v>36</v>
      </c>
      <c r="C8" s="4" t="s">
        <v>11</v>
      </c>
      <c r="D8" s="4">
        <v>2</v>
      </c>
      <c r="E8" s="8">
        <f>D8*$M$3</f>
        <v>4</v>
      </c>
      <c r="F8" s="4" t="s">
        <v>67</v>
      </c>
      <c r="G8" s="4" t="s">
        <v>58</v>
      </c>
      <c r="H8" s="4" t="s">
        <v>66</v>
      </c>
      <c r="I8" s="15">
        <v>0.03</v>
      </c>
      <c r="J8" s="11">
        <f>E8*I8</f>
        <v>0.12</v>
      </c>
    </row>
    <row r="9" spans="2:13" ht="30" x14ac:dyDescent="0.25">
      <c r="B9" s="6" t="s">
        <v>39</v>
      </c>
      <c r="C9" s="4" t="s">
        <v>5</v>
      </c>
      <c r="D9" s="4">
        <v>6</v>
      </c>
      <c r="E9" s="8">
        <f>D9*$M$3</f>
        <v>12</v>
      </c>
      <c r="F9" s="4" t="s">
        <v>76</v>
      </c>
      <c r="G9" s="4" t="s">
        <v>58</v>
      </c>
      <c r="H9" s="4" t="s">
        <v>77</v>
      </c>
      <c r="I9" s="15">
        <v>0.06</v>
      </c>
      <c r="J9" s="11">
        <f>E9*I9</f>
        <v>0.72</v>
      </c>
    </row>
    <row r="10" spans="2:13" x14ac:dyDescent="0.25">
      <c r="B10" s="4" t="s">
        <v>6</v>
      </c>
      <c r="C10" s="4" t="s">
        <v>7</v>
      </c>
      <c r="D10" s="4">
        <v>1</v>
      </c>
      <c r="E10" s="8">
        <f>D10*$M$3</f>
        <v>2</v>
      </c>
      <c r="F10" s="4" t="s">
        <v>74</v>
      </c>
      <c r="G10" s="4" t="s">
        <v>58</v>
      </c>
      <c r="H10" s="4" t="s">
        <v>75</v>
      </c>
      <c r="I10" s="15">
        <v>6.0999999999999999E-2</v>
      </c>
      <c r="J10" s="11">
        <f>E10*I10</f>
        <v>0.122</v>
      </c>
    </row>
    <row r="11" spans="2:13" x14ac:dyDescent="0.25">
      <c r="B11" s="4" t="s">
        <v>42</v>
      </c>
      <c r="C11" s="4" t="s">
        <v>8</v>
      </c>
      <c r="D11" s="4">
        <v>2</v>
      </c>
      <c r="E11" s="8">
        <f>D11*$M$3</f>
        <v>4</v>
      </c>
      <c r="F11" s="4" t="s">
        <v>82</v>
      </c>
      <c r="G11" s="4" t="s">
        <v>58</v>
      </c>
      <c r="H11" s="4" t="s">
        <v>83</v>
      </c>
      <c r="I11" s="15">
        <v>0.06</v>
      </c>
      <c r="J11" s="11">
        <f>E11*I11</f>
        <v>0.24</v>
      </c>
    </row>
    <row r="12" spans="2:13" x14ac:dyDescent="0.25">
      <c r="B12" s="4" t="s">
        <v>12</v>
      </c>
      <c r="C12" s="4" t="s">
        <v>13</v>
      </c>
      <c r="D12" s="4">
        <v>1</v>
      </c>
      <c r="E12" s="8">
        <f>D12*$M$3</f>
        <v>2</v>
      </c>
      <c r="F12" s="4" t="s">
        <v>13</v>
      </c>
      <c r="G12" s="4" t="s">
        <v>90</v>
      </c>
      <c r="H12" s="4" t="s">
        <v>90</v>
      </c>
      <c r="I12" s="15">
        <v>0</v>
      </c>
      <c r="J12" s="11">
        <f>E12*I12</f>
        <v>0</v>
      </c>
    </row>
    <row r="13" spans="2:13" x14ac:dyDescent="0.25">
      <c r="B13" s="4" t="s">
        <v>14</v>
      </c>
      <c r="C13" s="4" t="s">
        <v>15</v>
      </c>
      <c r="D13" s="4">
        <v>1</v>
      </c>
      <c r="E13" s="8">
        <f>D13*$M$3</f>
        <v>2</v>
      </c>
      <c r="F13" s="4" t="s">
        <v>94</v>
      </c>
      <c r="G13" s="4" t="s">
        <v>95</v>
      </c>
      <c r="H13" s="4"/>
      <c r="I13" s="15">
        <v>1.95</v>
      </c>
      <c r="J13" s="11">
        <f>E13*I13</f>
        <v>3.9</v>
      </c>
    </row>
    <row r="14" spans="2:13" x14ac:dyDescent="0.25">
      <c r="B14" s="4" t="s">
        <v>16</v>
      </c>
      <c r="C14" s="4" t="s">
        <v>17</v>
      </c>
      <c r="D14" s="4">
        <v>1</v>
      </c>
      <c r="E14" s="8">
        <f>D14*$M$3</f>
        <v>2</v>
      </c>
      <c r="F14" s="4" t="s">
        <v>90</v>
      </c>
      <c r="G14" s="4" t="s">
        <v>90</v>
      </c>
      <c r="H14" s="4" t="s">
        <v>90</v>
      </c>
      <c r="I14" s="15">
        <v>0</v>
      </c>
      <c r="J14" s="11">
        <f>E14*I14</f>
        <v>0</v>
      </c>
    </row>
    <row r="15" spans="2:13" x14ac:dyDescent="0.25">
      <c r="B15" s="4" t="s">
        <v>46</v>
      </c>
      <c r="C15" s="4" t="s">
        <v>18</v>
      </c>
      <c r="D15" s="4">
        <v>4</v>
      </c>
      <c r="E15" s="8">
        <f>D15*$M$3</f>
        <v>8</v>
      </c>
      <c r="F15" s="4" t="s">
        <v>90</v>
      </c>
      <c r="G15" s="4" t="s">
        <v>90</v>
      </c>
      <c r="H15" s="4" t="s">
        <v>90</v>
      </c>
      <c r="I15" s="15">
        <v>0</v>
      </c>
      <c r="J15" s="11">
        <f>E15*I15</f>
        <v>0</v>
      </c>
    </row>
    <row r="16" spans="2:13" x14ac:dyDescent="0.25">
      <c r="B16" s="4" t="s">
        <v>47</v>
      </c>
      <c r="C16" s="4" t="s">
        <v>19</v>
      </c>
      <c r="D16" s="4">
        <v>4</v>
      </c>
      <c r="E16" s="8">
        <f>D16*$M$3</f>
        <v>8</v>
      </c>
      <c r="F16" s="4" t="s">
        <v>90</v>
      </c>
      <c r="G16" s="4" t="s">
        <v>90</v>
      </c>
      <c r="H16" s="4" t="s">
        <v>90</v>
      </c>
      <c r="I16" s="15">
        <v>0</v>
      </c>
      <c r="J16" s="11">
        <f>E16*I16</f>
        <v>0</v>
      </c>
    </row>
    <row r="17" spans="2:10" x14ac:dyDescent="0.25">
      <c r="B17" s="4" t="s">
        <v>20</v>
      </c>
      <c r="C17" s="4" t="s">
        <v>91</v>
      </c>
      <c r="D17" s="4">
        <v>1</v>
      </c>
      <c r="E17" s="8">
        <f>D17*$M$3</f>
        <v>2</v>
      </c>
      <c r="F17" s="4" t="s">
        <v>92</v>
      </c>
      <c r="G17" s="4" t="s">
        <v>58</v>
      </c>
      <c r="H17" s="4" t="s">
        <v>93</v>
      </c>
      <c r="I17" s="15">
        <v>3.1E-2</v>
      </c>
      <c r="J17" s="11">
        <f>E17*I17</f>
        <v>6.2E-2</v>
      </c>
    </row>
    <row r="18" spans="2:10" x14ac:dyDescent="0.25">
      <c r="B18" s="4" t="s">
        <v>45</v>
      </c>
      <c r="C18" s="4" t="s">
        <v>21</v>
      </c>
      <c r="D18" s="4">
        <v>2</v>
      </c>
      <c r="E18" s="8">
        <f>D18*$M$3</f>
        <v>4</v>
      </c>
      <c r="F18" s="4" t="s">
        <v>90</v>
      </c>
      <c r="G18" s="4" t="s">
        <v>90</v>
      </c>
      <c r="H18" s="4" t="s">
        <v>90</v>
      </c>
      <c r="I18" s="15">
        <v>0</v>
      </c>
      <c r="J18" s="11">
        <f>E18*I18</f>
        <v>0</v>
      </c>
    </row>
    <row r="19" spans="2:10" x14ac:dyDescent="0.25">
      <c r="B19" s="4" t="s">
        <v>48</v>
      </c>
      <c r="C19" s="4" t="s">
        <v>22</v>
      </c>
      <c r="D19" s="4">
        <v>2</v>
      </c>
      <c r="E19" s="8">
        <f>D19*$M$3</f>
        <v>4</v>
      </c>
      <c r="F19" s="4" t="s">
        <v>90</v>
      </c>
      <c r="G19" s="4" t="s">
        <v>90</v>
      </c>
      <c r="H19" s="4" t="s">
        <v>90</v>
      </c>
      <c r="I19" s="15">
        <v>0</v>
      </c>
      <c r="J19" s="11">
        <f>E19*I19</f>
        <v>0</v>
      </c>
    </row>
    <row r="20" spans="2:10" x14ac:dyDescent="0.25">
      <c r="B20" s="4" t="s">
        <v>23</v>
      </c>
      <c r="C20" s="4" t="s">
        <v>24</v>
      </c>
      <c r="D20" s="4">
        <v>1</v>
      </c>
      <c r="E20" s="8">
        <f>D20*$M$3</f>
        <v>2</v>
      </c>
      <c r="F20" s="4" t="s">
        <v>24</v>
      </c>
      <c r="G20" s="4" t="s">
        <v>90</v>
      </c>
      <c r="H20" s="4" t="s">
        <v>90</v>
      </c>
      <c r="I20" s="15">
        <v>0</v>
      </c>
      <c r="J20" s="11">
        <f>E20*I20</f>
        <v>0</v>
      </c>
    </row>
    <row r="21" spans="2:10" x14ac:dyDescent="0.25">
      <c r="B21" s="4" t="s">
        <v>35</v>
      </c>
      <c r="C21" s="4" t="s">
        <v>53</v>
      </c>
      <c r="D21" s="5">
        <v>4</v>
      </c>
      <c r="E21" s="8">
        <f>D21*$M$3</f>
        <v>8</v>
      </c>
      <c r="F21" s="4" t="s">
        <v>56</v>
      </c>
      <c r="G21" s="4" t="s">
        <v>58</v>
      </c>
      <c r="H21" s="4" t="s">
        <v>59</v>
      </c>
      <c r="I21" s="15">
        <v>0.10100000000000001</v>
      </c>
      <c r="J21" s="11">
        <f>E21*I21</f>
        <v>0.80800000000000005</v>
      </c>
    </row>
    <row r="22" spans="2:10" x14ac:dyDescent="0.25">
      <c r="B22" s="4" t="s">
        <v>43</v>
      </c>
      <c r="C22" s="4" t="s">
        <v>28</v>
      </c>
      <c r="D22" s="4">
        <v>2</v>
      </c>
      <c r="E22" s="8">
        <f>D22*$M$3</f>
        <v>4</v>
      </c>
      <c r="F22" s="4" t="s">
        <v>86</v>
      </c>
      <c r="G22" s="4" t="s">
        <v>58</v>
      </c>
      <c r="H22" s="4" t="s">
        <v>87</v>
      </c>
      <c r="I22" s="15">
        <v>8.9999999999999993E-3</v>
      </c>
      <c r="J22" s="11">
        <f>E22*I22</f>
        <v>3.5999999999999997E-2</v>
      </c>
    </row>
    <row r="23" spans="2:10" x14ac:dyDescent="0.25">
      <c r="B23" s="4" t="s">
        <v>37</v>
      </c>
      <c r="C23" s="4" t="s">
        <v>29</v>
      </c>
      <c r="D23" s="4">
        <v>2</v>
      </c>
      <c r="E23" s="8">
        <f>D23*$M$3</f>
        <v>4</v>
      </c>
      <c r="F23" s="4" t="s">
        <v>68</v>
      </c>
      <c r="G23" s="4" t="s">
        <v>58</v>
      </c>
      <c r="H23" s="4" t="s">
        <v>69</v>
      </c>
      <c r="I23" s="15">
        <v>2.1999999999999999E-2</v>
      </c>
      <c r="J23" s="11">
        <f>E23*I23</f>
        <v>8.7999999999999995E-2</v>
      </c>
    </row>
    <row r="24" spans="2:10" x14ac:dyDescent="0.25">
      <c r="B24" s="4" t="s">
        <v>41</v>
      </c>
      <c r="C24" s="4" t="s">
        <v>25</v>
      </c>
      <c r="D24" s="4">
        <v>2</v>
      </c>
      <c r="E24" s="8">
        <f>D24*$M$3</f>
        <v>4</v>
      </c>
      <c r="F24" s="4" t="s">
        <v>81</v>
      </c>
      <c r="G24" s="4" t="s">
        <v>58</v>
      </c>
      <c r="H24" s="4" t="s">
        <v>80</v>
      </c>
      <c r="I24" s="15">
        <v>1.0999999999999999E-2</v>
      </c>
      <c r="J24" s="11">
        <f>E24*I24</f>
        <v>4.3999999999999997E-2</v>
      </c>
    </row>
    <row r="25" spans="2:10" x14ac:dyDescent="0.25">
      <c r="B25" s="4" t="s">
        <v>26</v>
      </c>
      <c r="C25" s="4" t="s">
        <v>54</v>
      </c>
      <c r="D25" s="5">
        <v>1</v>
      </c>
      <c r="E25" s="8">
        <f>D25*$M$3</f>
        <v>2</v>
      </c>
      <c r="F25" s="4" t="s">
        <v>84</v>
      </c>
      <c r="G25" s="4" t="s">
        <v>58</v>
      </c>
      <c r="H25" s="4" t="s">
        <v>85</v>
      </c>
      <c r="I25" s="15">
        <v>8.9999999999999993E-3</v>
      </c>
      <c r="J25" s="11">
        <f>E25*I25</f>
        <v>1.7999999999999999E-2</v>
      </c>
    </row>
    <row r="26" spans="2:10" x14ac:dyDescent="0.25">
      <c r="B26" s="4" t="s">
        <v>38</v>
      </c>
      <c r="C26" s="4" t="s">
        <v>27</v>
      </c>
      <c r="D26" s="4">
        <v>2</v>
      </c>
      <c r="E26" s="8">
        <f>D26*$M$3</f>
        <v>4</v>
      </c>
      <c r="F26" s="4" t="s">
        <v>72</v>
      </c>
      <c r="G26" s="4" t="s">
        <v>58</v>
      </c>
      <c r="H26" s="4" t="s">
        <v>73</v>
      </c>
      <c r="I26" s="15">
        <v>1.2E-2</v>
      </c>
      <c r="J26" s="11">
        <f>E26*I26</f>
        <v>4.8000000000000001E-2</v>
      </c>
    </row>
    <row r="27" spans="2:10" x14ac:dyDescent="0.25">
      <c r="B27" s="4" t="s">
        <v>30</v>
      </c>
      <c r="C27" s="4" t="s">
        <v>31</v>
      </c>
      <c r="D27" s="4">
        <v>1</v>
      </c>
      <c r="E27" s="8">
        <f>D27*$M$3</f>
        <v>2</v>
      </c>
      <c r="F27" s="4" t="s">
        <v>31</v>
      </c>
      <c r="G27" s="4" t="s">
        <v>90</v>
      </c>
      <c r="H27" s="4" t="s">
        <v>90</v>
      </c>
      <c r="I27" s="15">
        <v>0</v>
      </c>
      <c r="J27" s="11">
        <f>E27*I27</f>
        <v>0</v>
      </c>
    </row>
  </sheetData>
  <sortState ref="B3:J27">
    <sortCondition ref="B3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Quetzalcoatl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2014-06-27T00:20:02Z</dcterms:created>
  <dcterms:modified xsi:type="dcterms:W3CDTF">2014-07-03T02:08:32Z</dcterms:modified>
</cp:coreProperties>
</file>