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atalogo GTI\"/>
    </mc:Choice>
  </mc:AlternateContent>
  <bookViews>
    <workbookView xWindow="0" yWindow="0" windowWidth="21600" windowHeight="964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P3" i="2"/>
  <c r="M4" i="2"/>
  <c r="M5" i="2"/>
  <c r="M6" i="2"/>
  <c r="M7" i="2"/>
  <c r="M8" i="2"/>
  <c r="M9" i="2"/>
  <c r="M10" i="2"/>
  <c r="M11" i="2"/>
  <c r="M12" i="2"/>
  <c r="M3" i="2"/>
  <c r="J4" i="2"/>
  <c r="J5" i="2"/>
  <c r="J6" i="2"/>
  <c r="J7" i="2"/>
  <c r="J8" i="2"/>
  <c r="J9" i="2"/>
  <c r="J10" i="2"/>
  <c r="J11" i="2"/>
  <c r="J12" i="2"/>
  <c r="J3" i="2"/>
  <c r="N4" i="2" l="1"/>
  <c r="P4" i="2"/>
  <c r="Q4" i="2" s="1"/>
  <c r="N5" i="2"/>
  <c r="P5" i="2" s="1"/>
  <c r="Q5" i="2" l="1"/>
  <c r="N12" i="2"/>
  <c r="P12" i="2" s="1"/>
  <c r="N3" i="2"/>
  <c r="N6" i="2"/>
  <c r="P6" i="2" s="1"/>
  <c r="Q6" i="2" s="1"/>
  <c r="N7" i="2"/>
  <c r="N8" i="2"/>
  <c r="P8" i="2" s="1"/>
  <c r="Q8" i="2" s="1"/>
  <c r="N9" i="2"/>
  <c r="N10" i="2"/>
  <c r="P10" i="2" s="1"/>
  <c r="Q10" i="2" s="1"/>
  <c r="N11" i="2"/>
  <c r="Q12" i="2" l="1"/>
  <c r="P9" i="2"/>
  <c r="Q9" i="2" s="1"/>
  <c r="P7" i="2"/>
  <c r="Q7" i="2" s="1"/>
  <c r="P11" i="2"/>
  <c r="Q11" i="2" s="1"/>
  <c r="M7" i="1"/>
  <c r="J7" i="1"/>
  <c r="M6" i="1"/>
  <c r="J6" i="1"/>
  <c r="M5" i="1"/>
  <c r="N5" i="1" s="1"/>
  <c r="J5" i="1"/>
  <c r="M4" i="1"/>
  <c r="J4" i="1"/>
  <c r="N4" i="1" s="1"/>
  <c r="M3" i="1"/>
  <c r="J3" i="1"/>
  <c r="N3" i="1" s="1"/>
  <c r="N6" i="1" l="1"/>
  <c r="N7" i="1"/>
  <c r="P6" i="1"/>
  <c r="Q6" i="1"/>
  <c r="P3" i="1"/>
  <c r="Q3" i="1" s="1"/>
  <c r="P7" i="1"/>
  <c r="Q7" i="1" s="1"/>
  <c r="P5" i="1"/>
  <c r="Q5" i="1" s="1"/>
  <c r="P4" i="1"/>
  <c r="Q4" i="1" s="1"/>
</calcChain>
</file>

<file path=xl/sharedStrings.xml><?xml version="1.0" encoding="utf-8"?>
<sst xmlns="http://schemas.openxmlformats.org/spreadsheetml/2006/main" count="165" uniqueCount="89">
  <si>
    <t>SLA</t>
  </si>
  <si>
    <t xml:space="preserve">Impostos </t>
  </si>
  <si>
    <t>Tipo</t>
  </si>
  <si>
    <t>Medição</t>
  </si>
  <si>
    <t>Descrição</t>
  </si>
  <si>
    <t>Prerequisitos</t>
  </si>
  <si>
    <t>Baseline Mensal</t>
  </si>
  <si>
    <t>Cobertura</t>
  </si>
  <si>
    <t>Validade</t>
  </si>
  <si>
    <t>Localidade da Prestação</t>
  </si>
  <si>
    <t>Custo S/IMP por item</t>
  </si>
  <si>
    <t>PIS/COFINS</t>
  </si>
  <si>
    <t>ISS</t>
  </si>
  <si>
    <t>Totais</t>
  </si>
  <si>
    <t>Custo C/IMP</t>
  </si>
  <si>
    <t>Lucratividade</t>
  </si>
  <si>
    <t>Preço</t>
  </si>
  <si>
    <t>Produto</t>
  </si>
  <si>
    <t>Por item</t>
  </si>
  <si>
    <t>X</t>
  </si>
  <si>
    <t>Y</t>
  </si>
  <si>
    <t>8x5</t>
  </si>
  <si>
    <t>1 ano</t>
  </si>
  <si>
    <t>Campinas</t>
  </si>
  <si>
    <t xml:space="preserve">Serviços </t>
  </si>
  <si>
    <t>Por Hora</t>
  </si>
  <si>
    <t>24x7</t>
  </si>
  <si>
    <t>Indaiatuba</t>
  </si>
  <si>
    <t>Por Semana</t>
  </si>
  <si>
    <t>20x5</t>
  </si>
  <si>
    <t>Sorocaba</t>
  </si>
  <si>
    <t>Por Mês</t>
  </si>
  <si>
    <t>8x7</t>
  </si>
  <si>
    <t>São Paulo</t>
  </si>
  <si>
    <t>Serviços</t>
  </si>
  <si>
    <t>Por Serviço Completo</t>
  </si>
  <si>
    <t>12x5</t>
  </si>
  <si>
    <t>Manaus</t>
  </si>
  <si>
    <t>Claro</t>
  </si>
  <si>
    <t>Completo</t>
  </si>
  <si>
    <t>Conciso</t>
  </si>
  <si>
    <t>10 Itens</t>
  </si>
  <si>
    <t>produtos</t>
  </si>
  <si>
    <t>5 serviços</t>
  </si>
  <si>
    <t>desenvolvimento infraestrutura</t>
  </si>
  <si>
    <t>1Produto de Exportação</t>
  </si>
  <si>
    <t>Caracteristica Imposto</t>
  </si>
  <si>
    <t xml:space="preserve">Emprestando serviço que tipo de incentivo govervenamental </t>
  </si>
  <si>
    <t>descrição em detalhe</t>
  </si>
  <si>
    <t>qual a forma de medição de venda</t>
  </si>
  <si>
    <t>pré requisito</t>
  </si>
  <si>
    <t>linha de preço</t>
  </si>
  <si>
    <t>viabilidade</t>
  </si>
  <si>
    <t>varejo</t>
  </si>
  <si>
    <t>atacado</t>
  </si>
  <si>
    <t>atacarejo</t>
  </si>
  <si>
    <t>volume minimo</t>
  </si>
  <si>
    <t>manutenção</t>
  </si>
  <si>
    <t>SLA atendimento</t>
  </si>
  <si>
    <t>SLA solução</t>
  </si>
  <si>
    <t>localidade na prestação de serviço</t>
  </si>
  <si>
    <t>imposto</t>
  </si>
  <si>
    <t>margem de lucro</t>
  </si>
  <si>
    <t>itens</t>
  </si>
  <si>
    <t>Serviço</t>
  </si>
  <si>
    <t xml:space="preserve">Regra de negócio definida em Safety, Health and Environment </t>
  </si>
  <si>
    <t>Android 4.4 e iOS 5</t>
  </si>
  <si>
    <t>Sem requisitos</t>
  </si>
  <si>
    <t>Por Item</t>
  </si>
  <si>
    <t>Por usuario</t>
  </si>
  <si>
    <t>Indaiatuba-SP</t>
  </si>
  <si>
    <t>Custo/Quant</t>
  </si>
  <si>
    <t>-</t>
  </si>
  <si>
    <t>Mês</t>
  </si>
  <si>
    <t>O SHEOne permite identificar, priorizar e documentar os Aspectos e Perigos, mostrando, por meio de seus indicadores, os impactos significativos e pode ser usado para controle de Análises de Riscos Ocupacionais e Ambientais (AR, APP).</t>
  </si>
  <si>
    <t>O aplicativo de auditoria permite realizar a avaliação ou auditoria, que após termino envia os formularios preenchidos para a base de dados.</t>
  </si>
  <si>
    <t>Consultoria KPI - Para empresas com problemas em identificar as KPIs (Key Performance Indicators) e determinar os indicadores de gestão.</t>
  </si>
  <si>
    <t>A tabelaDinamica permite que os gestores criem de forma dinâmica relatórios gerencias em tempo real.</t>
  </si>
  <si>
    <t>O InfoGráfico é uma ferramenta que permite iniciar uma apresentação em tempo real preenchido automáticamente com os dados fornecidos de uma base de dados Web.</t>
  </si>
  <si>
    <t>Consultoria sobre regra de negócio para empresas na area de  SSMA e SHE, onde as mesmas não estão definidas</t>
  </si>
  <si>
    <t>CloudStorage - Armazenamento de dados.</t>
  </si>
  <si>
    <t>CloudComputing - Hospedagem de site, base de dados e aplicação online.</t>
  </si>
  <si>
    <t>KPEyes - Apresenta indicadores em formas de gráficos em dashboards que permitem o drilldown nas informações para melhor mobilidade ao gestor.</t>
  </si>
  <si>
    <t>Ter um sistema</t>
  </si>
  <si>
    <t>Personalização dos sistemas</t>
  </si>
  <si>
    <t>Acesso a Internet</t>
  </si>
  <si>
    <t>Acesso a Internet, base de dados brutos, layout de apresentação</t>
  </si>
  <si>
    <t>Acesso a Internet, base de dados brutos, conhecimento em relatórios gerenciais</t>
  </si>
  <si>
    <t>acesso a Internet e KPIs definidas, base de dados brutos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</si>
</sst>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5" tint="0.59999389629810485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1"/>
      <color rgb="FF26262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/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44" fontId="2" fillId="0" borderId="5" xfId="1" applyFont="1" applyBorder="1"/>
    <xf numFmtId="10" fontId="2" fillId="0" borderId="5" xfId="2" applyNumberFormat="1" applyFont="1" applyBorder="1" applyAlignment="1">
      <alignment horizontal="center"/>
    </xf>
    <xf numFmtId="9" fontId="2" fillId="0" borderId="5" xfId="2" applyFont="1" applyBorder="1" applyAlignment="1">
      <alignment horizontal="center"/>
    </xf>
    <xf numFmtId="9" fontId="2" fillId="0" borderId="5" xfId="1" applyNumberFormat="1" applyFont="1" applyBorder="1"/>
    <xf numFmtId="9" fontId="2" fillId="0" borderId="5" xfId="0" applyNumberFormat="1" applyFont="1" applyBorder="1"/>
    <xf numFmtId="44" fontId="2" fillId="0" borderId="6" xfId="1" applyFont="1" applyBorder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44" fontId="2" fillId="0" borderId="8" xfId="1" applyFont="1" applyBorder="1"/>
    <xf numFmtId="9" fontId="2" fillId="0" borderId="8" xfId="2" applyFont="1" applyBorder="1" applyAlignment="1">
      <alignment horizontal="center"/>
    </xf>
    <xf numFmtId="9" fontId="2" fillId="0" borderId="8" xfId="1" applyNumberFormat="1" applyFont="1" applyBorder="1"/>
    <xf numFmtId="9" fontId="2" fillId="0" borderId="8" xfId="0" applyNumberFormat="1" applyFont="1" applyBorder="1"/>
    <xf numFmtId="44" fontId="2" fillId="0" borderId="9" xfId="1" applyFont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left"/>
    </xf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>
      <alignment horizontal="left"/>
    </xf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2" fillId="8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0" fontId="7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44" fontId="0" fillId="0" borderId="5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44" fontId="0" fillId="2" borderId="5" xfId="1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0" borderId="5" xfId="0" applyNumberFormat="1" applyFill="1" applyBorder="1" applyAlignment="1">
      <alignment horizontal="center"/>
    </xf>
    <xf numFmtId="0" fontId="3" fillId="7" borderId="2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opLeftCell="A4" workbookViewId="0">
      <selection activeCell="B24" sqref="B24"/>
    </sheetView>
  </sheetViews>
  <sheetFormatPr defaultColWidth="21.140625" defaultRowHeight="15.75" x14ac:dyDescent="0.25"/>
  <cols>
    <col min="1" max="2" width="21.140625" style="1"/>
    <col min="3" max="4" width="21.140625" style="2"/>
    <col min="5" max="5" width="24" style="2" bestFit="1" customWidth="1"/>
    <col min="6" max="8" width="21.140625" style="2"/>
    <col min="9" max="14" width="21.140625" style="2" customWidth="1"/>
    <col min="15" max="16" width="21.140625" style="4" customWidth="1"/>
    <col min="17" max="16384" width="21.140625" style="4"/>
  </cols>
  <sheetData>
    <row r="1" spans="1:17" ht="16.5" thickBot="1" x14ac:dyDescent="0.3">
      <c r="F1" s="3" t="s">
        <v>0</v>
      </c>
      <c r="K1" s="53" t="s">
        <v>1</v>
      </c>
      <c r="L1" s="53"/>
      <c r="M1" s="53"/>
      <c r="N1" s="3"/>
    </row>
    <row r="2" spans="1:17" s="9" customFormat="1" x14ac:dyDescent="0.25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/>
      <c r="K2" s="7" t="s">
        <v>11</v>
      </c>
      <c r="L2" s="7" t="s">
        <v>12</v>
      </c>
      <c r="M2" s="7" t="s">
        <v>13</v>
      </c>
      <c r="N2" s="7" t="s">
        <v>14</v>
      </c>
      <c r="O2" s="54" t="s">
        <v>15</v>
      </c>
      <c r="P2" s="54"/>
      <c r="Q2" s="8" t="s">
        <v>16</v>
      </c>
    </row>
    <row r="3" spans="1:17" x14ac:dyDescent="0.25">
      <c r="A3" s="10" t="s">
        <v>17</v>
      </c>
      <c r="B3" s="11" t="s">
        <v>18</v>
      </c>
      <c r="C3" s="12" t="s">
        <v>19</v>
      </c>
      <c r="D3" s="12" t="s">
        <v>20</v>
      </c>
      <c r="E3" s="12">
        <v>10</v>
      </c>
      <c r="F3" s="12" t="s">
        <v>21</v>
      </c>
      <c r="G3" s="12" t="s">
        <v>22</v>
      </c>
      <c r="H3" s="12" t="s">
        <v>23</v>
      </c>
      <c r="I3" s="13">
        <v>8</v>
      </c>
      <c r="J3" s="13">
        <f>E3*I3</f>
        <v>80</v>
      </c>
      <c r="K3" s="14">
        <v>9.2499999999999999E-2</v>
      </c>
      <c r="L3" s="15">
        <v>0.03</v>
      </c>
      <c r="M3" s="16">
        <f>SUM(K3:L3)</f>
        <v>0.1225</v>
      </c>
      <c r="N3" s="13">
        <f t="shared" ref="N3:N6" si="0">(J3*M3)+J3</f>
        <v>89.8</v>
      </c>
      <c r="O3" s="17">
        <v>0.2</v>
      </c>
      <c r="P3" s="13">
        <f>N3*O3</f>
        <v>17.96</v>
      </c>
      <c r="Q3" s="18">
        <f>N3+P3</f>
        <v>107.75999999999999</v>
      </c>
    </row>
    <row r="4" spans="1:17" x14ac:dyDescent="0.25">
      <c r="A4" s="10" t="s">
        <v>24</v>
      </c>
      <c r="B4" s="11" t="s">
        <v>25</v>
      </c>
      <c r="C4" s="12" t="s">
        <v>19</v>
      </c>
      <c r="D4" s="12" t="s">
        <v>20</v>
      </c>
      <c r="E4" s="12">
        <v>20</v>
      </c>
      <c r="F4" s="12" t="s">
        <v>26</v>
      </c>
      <c r="G4" s="12" t="s">
        <v>22</v>
      </c>
      <c r="H4" s="12" t="s">
        <v>27</v>
      </c>
      <c r="I4" s="13">
        <v>9</v>
      </c>
      <c r="J4" s="13">
        <f>E4*I4</f>
        <v>180</v>
      </c>
      <c r="K4" s="14">
        <v>9.2499999999999999E-2</v>
      </c>
      <c r="L4" s="15">
        <v>0.03</v>
      </c>
      <c r="M4" s="16">
        <f>SUM(K4:L4)</f>
        <v>0.1225</v>
      </c>
      <c r="N4" s="13">
        <f t="shared" si="0"/>
        <v>202.05</v>
      </c>
      <c r="O4" s="17">
        <v>0.1</v>
      </c>
      <c r="P4" s="13">
        <f>N4*O4</f>
        <v>20.205000000000002</v>
      </c>
      <c r="Q4" s="18">
        <f>N4+P4</f>
        <v>222.25500000000002</v>
      </c>
    </row>
    <row r="5" spans="1:17" x14ac:dyDescent="0.25">
      <c r="A5" s="10" t="s">
        <v>24</v>
      </c>
      <c r="B5" s="11" t="s">
        <v>28</v>
      </c>
      <c r="C5" s="12" t="s">
        <v>19</v>
      </c>
      <c r="D5" s="12" t="s">
        <v>20</v>
      </c>
      <c r="E5" s="12">
        <v>30</v>
      </c>
      <c r="F5" s="12" t="s">
        <v>29</v>
      </c>
      <c r="G5" s="12" t="s">
        <v>22</v>
      </c>
      <c r="H5" s="12" t="s">
        <v>30</v>
      </c>
      <c r="I5" s="13">
        <v>10</v>
      </c>
      <c r="J5" s="13">
        <f>E5*I5</f>
        <v>300</v>
      </c>
      <c r="K5" s="14">
        <v>9.2499999999999999E-2</v>
      </c>
      <c r="L5" s="15">
        <v>0.03</v>
      </c>
      <c r="M5" s="16">
        <f>SUM(K5:L5)</f>
        <v>0.1225</v>
      </c>
      <c r="N5" s="13">
        <f t="shared" si="0"/>
        <v>336.75</v>
      </c>
      <c r="O5" s="17">
        <v>0.4</v>
      </c>
      <c r="P5" s="13">
        <f>N5*O5</f>
        <v>134.70000000000002</v>
      </c>
      <c r="Q5" s="18">
        <f>N5+P5</f>
        <v>471.45000000000005</v>
      </c>
    </row>
    <row r="6" spans="1:17" x14ac:dyDescent="0.25">
      <c r="A6" s="10" t="s">
        <v>24</v>
      </c>
      <c r="B6" s="11" t="s">
        <v>31</v>
      </c>
      <c r="C6" s="12" t="s">
        <v>19</v>
      </c>
      <c r="D6" s="12" t="s">
        <v>20</v>
      </c>
      <c r="E6" s="12">
        <v>40</v>
      </c>
      <c r="F6" s="12" t="s">
        <v>32</v>
      </c>
      <c r="G6" s="12" t="s">
        <v>22</v>
      </c>
      <c r="H6" s="12" t="s">
        <v>33</v>
      </c>
      <c r="I6" s="13">
        <v>11</v>
      </c>
      <c r="J6" s="13">
        <f>E6*I6</f>
        <v>440</v>
      </c>
      <c r="K6" s="14">
        <v>9.2499999999999999E-2</v>
      </c>
      <c r="L6" s="15">
        <v>0.03</v>
      </c>
      <c r="M6" s="16">
        <f>SUM(K6:L6)</f>
        <v>0.1225</v>
      </c>
      <c r="N6" s="13">
        <f t="shared" si="0"/>
        <v>493.9</v>
      </c>
      <c r="O6" s="17">
        <v>0.5</v>
      </c>
      <c r="P6" s="13">
        <f>N6*O6</f>
        <v>246.95</v>
      </c>
      <c r="Q6" s="18">
        <f>N6+P6</f>
        <v>740.84999999999991</v>
      </c>
    </row>
    <row r="7" spans="1:17" ht="16.5" thickBot="1" x14ac:dyDescent="0.3">
      <c r="A7" s="19" t="s">
        <v>34</v>
      </c>
      <c r="B7" s="20" t="s">
        <v>35</v>
      </c>
      <c r="C7" s="21" t="s">
        <v>19</v>
      </c>
      <c r="D7" s="21" t="s">
        <v>20</v>
      </c>
      <c r="E7" s="21">
        <v>50</v>
      </c>
      <c r="F7" s="21" t="s">
        <v>36</v>
      </c>
      <c r="G7" s="21" t="s">
        <v>22</v>
      </c>
      <c r="H7" s="21" t="s">
        <v>37</v>
      </c>
      <c r="I7" s="22">
        <v>12</v>
      </c>
      <c r="J7" s="22">
        <f>E7*I7</f>
        <v>600</v>
      </c>
      <c r="K7" s="14">
        <v>9.2499999999999999E-2</v>
      </c>
      <c r="L7" s="23">
        <v>0.03</v>
      </c>
      <c r="M7" s="24">
        <f>SUM(K7:L7)</f>
        <v>0.1225</v>
      </c>
      <c r="N7" s="22">
        <f>(J7*M7)+J7</f>
        <v>673.5</v>
      </c>
      <c r="O7" s="25">
        <v>0.05</v>
      </c>
      <c r="P7" s="22">
        <f>N7*O7</f>
        <v>33.675000000000004</v>
      </c>
      <c r="Q7" s="26">
        <f>N7+P7</f>
        <v>707.17499999999995</v>
      </c>
    </row>
    <row r="12" spans="1:17" s="29" customFormat="1" x14ac:dyDescent="0.25">
      <c r="A12" s="27" t="s">
        <v>38</v>
      </c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7" s="29" customFormat="1" x14ac:dyDescent="0.25">
      <c r="A13" s="27" t="s">
        <v>39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7" s="29" customFormat="1" x14ac:dyDescent="0.25">
      <c r="A14" s="27" t="s">
        <v>40</v>
      </c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1:17" s="32" customFormat="1" x14ac:dyDescent="0.25">
      <c r="A15" s="30" t="s">
        <v>41</v>
      </c>
      <c r="B15" s="30" t="s">
        <v>42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7" s="32" customFormat="1" x14ac:dyDescent="0.25">
      <c r="A16" s="30" t="s">
        <v>43</v>
      </c>
      <c r="B16" s="30" t="s">
        <v>44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</row>
    <row r="17" spans="1:14" s="32" customFormat="1" x14ac:dyDescent="0.25">
      <c r="A17" s="30" t="s">
        <v>45</v>
      </c>
      <c r="B17" s="30"/>
      <c r="C17" s="31" t="s">
        <v>46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</row>
    <row r="18" spans="1:14" s="35" customFormat="1" x14ac:dyDescent="0.25">
      <c r="A18" s="33" t="s">
        <v>47</v>
      </c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36" t="s">
        <v>48</v>
      </c>
    </row>
    <row r="20" spans="1:14" s="39" customFormat="1" x14ac:dyDescent="0.25">
      <c r="A20" s="37" t="s">
        <v>49</v>
      </c>
      <c r="B20" s="37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1:14" x14ac:dyDescent="0.25">
      <c r="A21" s="40" t="s">
        <v>50</v>
      </c>
    </row>
    <row r="22" spans="1:14" s="43" customFormat="1" x14ac:dyDescent="0.25">
      <c r="A22" s="41" t="s">
        <v>51</v>
      </c>
      <c r="B22" s="41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</row>
    <row r="23" spans="1:14" s="43" customFormat="1" x14ac:dyDescent="0.25">
      <c r="A23" s="41" t="s">
        <v>52</v>
      </c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</row>
    <row r="24" spans="1:14" s="43" customFormat="1" x14ac:dyDescent="0.25">
      <c r="A24" s="41" t="s">
        <v>53</v>
      </c>
      <c r="B24" s="41" t="s">
        <v>54</v>
      </c>
      <c r="C24" s="42" t="s">
        <v>55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</row>
    <row r="25" spans="1:14" s="43" customFormat="1" x14ac:dyDescent="0.25">
      <c r="A25" s="41" t="s">
        <v>56</v>
      </c>
      <c r="B25" s="41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</row>
    <row r="26" spans="1:14" s="46" customFormat="1" x14ac:dyDescent="0.25">
      <c r="A26" s="44" t="s">
        <v>0</v>
      </c>
      <c r="B26" s="44" t="s">
        <v>57</v>
      </c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</row>
    <row r="27" spans="1:14" s="46" customFormat="1" x14ac:dyDescent="0.25">
      <c r="A27" s="44" t="s">
        <v>58</v>
      </c>
      <c r="B27" s="44" t="s">
        <v>59</v>
      </c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</row>
    <row r="28" spans="1:14" s="49" customFormat="1" x14ac:dyDescent="0.25">
      <c r="A28" s="47" t="s">
        <v>60</v>
      </c>
      <c r="B28" s="47"/>
      <c r="C28" s="48"/>
      <c r="D28" s="48" t="s">
        <v>61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4" s="52" customFormat="1" x14ac:dyDescent="0.25">
      <c r="A29" s="50" t="s">
        <v>62</v>
      </c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3" spans="1:1" x14ac:dyDescent="0.25">
      <c r="A33" s="1" t="s">
        <v>63</v>
      </c>
    </row>
  </sheetData>
  <mergeCells count="2">
    <mergeCell ref="K1:M1"/>
    <mergeCell ref="O2:P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topLeftCell="B1" workbookViewId="0">
      <pane xSplit="1" topLeftCell="C1" activePane="topRight" state="frozen"/>
      <selection activeCell="B1" sqref="B1"/>
      <selection pane="topRight" activeCell="C3" sqref="C3:C12"/>
    </sheetView>
  </sheetViews>
  <sheetFormatPr defaultRowHeight="15" x14ac:dyDescent="0.25"/>
  <cols>
    <col min="2" max="2" width="12.28515625" customWidth="1"/>
    <col min="3" max="3" width="60.140625" customWidth="1"/>
    <col min="4" max="4" width="57.7109375" customWidth="1"/>
    <col min="5" max="5" width="17.140625" customWidth="1"/>
    <col min="6" max="6" width="13.7109375" customWidth="1"/>
    <col min="7" max="7" width="9.42578125" bestFit="1" customWidth="1"/>
    <col min="8" max="8" width="25" bestFit="1" customWidth="1"/>
    <col min="9" max="9" width="22.42578125" bestFit="1" customWidth="1"/>
    <col min="10" max="10" width="14.28515625" bestFit="1" customWidth="1"/>
    <col min="11" max="11" width="12" bestFit="1" customWidth="1"/>
    <col min="13" max="13" width="12.140625" bestFit="1" customWidth="1"/>
    <col min="14" max="14" width="15.5703125" customWidth="1"/>
  </cols>
  <sheetData>
    <row r="1" spans="1:17" ht="15.75" thickBot="1" x14ac:dyDescent="0.3"/>
    <row r="2" spans="1:17" s="9" customFormat="1" ht="15.75" x14ac:dyDescent="0.25">
      <c r="A2" s="5" t="s">
        <v>2</v>
      </c>
      <c r="B2" s="66" t="s">
        <v>3</v>
      </c>
      <c r="C2" s="67" t="s">
        <v>4</v>
      </c>
      <c r="D2" s="67" t="s">
        <v>5</v>
      </c>
      <c r="E2" s="67" t="s">
        <v>6</v>
      </c>
      <c r="F2" s="67" t="s">
        <v>7</v>
      </c>
      <c r="G2" s="67" t="s">
        <v>8</v>
      </c>
      <c r="H2" s="67" t="s">
        <v>9</v>
      </c>
      <c r="I2" s="67" t="s">
        <v>10</v>
      </c>
      <c r="J2" s="67" t="s">
        <v>71</v>
      </c>
      <c r="K2" s="67" t="s">
        <v>11</v>
      </c>
      <c r="L2" s="67" t="s">
        <v>12</v>
      </c>
      <c r="M2" s="67" t="s">
        <v>13</v>
      </c>
      <c r="N2" s="67" t="s">
        <v>14</v>
      </c>
      <c r="O2" s="68" t="s">
        <v>15</v>
      </c>
      <c r="P2" s="68"/>
      <c r="Q2" s="69" t="s">
        <v>16</v>
      </c>
    </row>
    <row r="3" spans="1:17" ht="60.75" customHeight="1" x14ac:dyDescent="0.25">
      <c r="A3" s="56" t="s">
        <v>17</v>
      </c>
      <c r="B3" s="56" t="s">
        <v>69</v>
      </c>
      <c r="C3" s="57" t="s">
        <v>74</v>
      </c>
      <c r="D3" s="58" t="s">
        <v>65</v>
      </c>
      <c r="E3" s="56">
        <v>30</v>
      </c>
      <c r="F3" s="56" t="s">
        <v>26</v>
      </c>
      <c r="G3" s="56" t="s">
        <v>72</v>
      </c>
      <c r="H3" s="56" t="s">
        <v>70</v>
      </c>
      <c r="I3" s="62">
        <v>350</v>
      </c>
      <c r="J3" s="59">
        <f>I3*E3</f>
        <v>10500</v>
      </c>
      <c r="K3" s="60">
        <v>3.6499999999999998E-2</v>
      </c>
      <c r="L3" s="61">
        <v>0.02</v>
      </c>
      <c r="M3" s="65">
        <f>((I3*K3)+(L3*I3))+I3</f>
        <v>369.77499999999998</v>
      </c>
      <c r="N3" s="64">
        <f t="shared" ref="N3:N11" si="0">J3+M3</f>
        <v>10869.775</v>
      </c>
      <c r="O3" s="61">
        <v>0.3</v>
      </c>
      <c r="P3" s="56">
        <f>N3*O3</f>
        <v>3260.9324999999999</v>
      </c>
      <c r="Q3" s="63">
        <f>N3+P3</f>
        <v>14130.7075</v>
      </c>
    </row>
    <row r="4" spans="1:17" ht="50.25" customHeight="1" x14ac:dyDescent="0.25">
      <c r="A4" s="56" t="s">
        <v>17</v>
      </c>
      <c r="B4" s="56" t="s">
        <v>69</v>
      </c>
      <c r="C4" s="58" t="s">
        <v>78</v>
      </c>
      <c r="D4" s="58" t="s">
        <v>86</v>
      </c>
      <c r="E4" s="56">
        <v>5</v>
      </c>
      <c r="F4" s="56" t="s">
        <v>26</v>
      </c>
      <c r="G4" s="56" t="s">
        <v>72</v>
      </c>
      <c r="H4" s="56" t="s">
        <v>70</v>
      </c>
      <c r="I4" s="62">
        <v>150</v>
      </c>
      <c r="J4" s="59">
        <f t="shared" ref="J4:J12" si="1">I4*E4</f>
        <v>750</v>
      </c>
      <c r="K4" s="60">
        <v>3.6499999999999998E-2</v>
      </c>
      <c r="L4" s="61">
        <v>0.02</v>
      </c>
      <c r="M4" s="65">
        <f t="shared" ref="M4:M12" si="2">((I4*K4)+(L4*I4))+I4</f>
        <v>158.47499999999999</v>
      </c>
      <c r="N4" s="64">
        <f t="shared" si="0"/>
        <v>908.47500000000002</v>
      </c>
      <c r="O4" s="61">
        <v>0.35</v>
      </c>
      <c r="P4" s="56">
        <f t="shared" ref="P3:P10" si="3">N4*O4</f>
        <v>317.96625</v>
      </c>
      <c r="Q4" s="63">
        <f t="shared" ref="Q3:Q12" si="4">N4+P4</f>
        <v>1226.4412500000001</v>
      </c>
    </row>
    <row r="5" spans="1:17" ht="30" x14ac:dyDescent="0.25">
      <c r="A5" s="56" t="s">
        <v>17</v>
      </c>
      <c r="B5" s="56" t="s">
        <v>69</v>
      </c>
      <c r="C5" s="58" t="s">
        <v>77</v>
      </c>
      <c r="D5" s="58" t="s">
        <v>87</v>
      </c>
      <c r="E5" s="56">
        <v>40</v>
      </c>
      <c r="F5" s="56" t="s">
        <v>26</v>
      </c>
      <c r="G5" s="56" t="s">
        <v>72</v>
      </c>
      <c r="H5" s="56" t="s">
        <v>70</v>
      </c>
      <c r="I5" s="62">
        <v>100</v>
      </c>
      <c r="J5" s="59">
        <f t="shared" si="1"/>
        <v>4000</v>
      </c>
      <c r="K5" s="60">
        <v>3.6499999999999998E-2</v>
      </c>
      <c r="L5" s="61">
        <v>0.02</v>
      </c>
      <c r="M5" s="65">
        <f t="shared" si="2"/>
        <v>105.65</v>
      </c>
      <c r="N5" s="64">
        <f t="shared" si="0"/>
        <v>4105.6499999999996</v>
      </c>
      <c r="O5" s="61">
        <v>0.2</v>
      </c>
      <c r="P5" s="56">
        <f t="shared" si="3"/>
        <v>821.13</v>
      </c>
      <c r="Q5" s="63">
        <f t="shared" si="4"/>
        <v>4926.78</v>
      </c>
    </row>
    <row r="6" spans="1:17" ht="45" x14ac:dyDescent="0.25">
      <c r="A6" s="56" t="s">
        <v>17</v>
      </c>
      <c r="B6" s="56" t="s">
        <v>68</v>
      </c>
      <c r="C6" s="58" t="s">
        <v>75</v>
      </c>
      <c r="D6" s="58" t="s">
        <v>66</v>
      </c>
      <c r="E6" s="56">
        <v>85</v>
      </c>
      <c r="F6" s="56" t="s">
        <v>26</v>
      </c>
      <c r="G6" s="56" t="s">
        <v>72</v>
      </c>
      <c r="H6" s="56" t="s">
        <v>70</v>
      </c>
      <c r="I6" s="62">
        <v>15</v>
      </c>
      <c r="J6" s="59">
        <f t="shared" si="1"/>
        <v>1275</v>
      </c>
      <c r="K6" s="60">
        <v>3.6499999999999998E-2</v>
      </c>
      <c r="L6" s="61">
        <v>0.02</v>
      </c>
      <c r="M6" s="65">
        <f t="shared" si="2"/>
        <v>15.8475</v>
      </c>
      <c r="N6" s="64">
        <f t="shared" si="0"/>
        <v>1290.8475000000001</v>
      </c>
      <c r="O6" s="61">
        <v>0.2</v>
      </c>
      <c r="P6" s="56">
        <f t="shared" si="3"/>
        <v>258.16950000000003</v>
      </c>
      <c r="Q6" s="63">
        <f t="shared" si="4"/>
        <v>1549.0170000000001</v>
      </c>
    </row>
    <row r="7" spans="1:17" ht="45" x14ac:dyDescent="0.25">
      <c r="A7" s="56" t="s">
        <v>64</v>
      </c>
      <c r="B7" s="56" t="s">
        <v>31</v>
      </c>
      <c r="C7" s="58" t="s">
        <v>76</v>
      </c>
      <c r="D7" s="58" t="s">
        <v>67</v>
      </c>
      <c r="E7" s="56">
        <v>3</v>
      </c>
      <c r="F7" s="56" t="s">
        <v>21</v>
      </c>
      <c r="G7" s="56" t="s">
        <v>73</v>
      </c>
      <c r="H7" s="56" t="s">
        <v>70</v>
      </c>
      <c r="I7" s="62">
        <v>1500</v>
      </c>
      <c r="J7" s="59">
        <f t="shared" si="1"/>
        <v>4500</v>
      </c>
      <c r="K7" s="60">
        <v>3.6499999999999998E-2</v>
      </c>
      <c r="L7" s="61">
        <v>0.02</v>
      </c>
      <c r="M7" s="65">
        <f t="shared" si="2"/>
        <v>1584.75</v>
      </c>
      <c r="N7" s="64">
        <f t="shared" si="0"/>
        <v>6084.75</v>
      </c>
      <c r="O7" s="61">
        <v>0.4</v>
      </c>
      <c r="P7" s="56">
        <f t="shared" si="3"/>
        <v>2433.9</v>
      </c>
      <c r="Q7" s="63">
        <f t="shared" si="4"/>
        <v>8518.65</v>
      </c>
    </row>
    <row r="8" spans="1:17" ht="30" x14ac:dyDescent="0.25">
      <c r="A8" s="56" t="s">
        <v>64</v>
      </c>
      <c r="B8" s="56" t="s">
        <v>31</v>
      </c>
      <c r="C8" s="58" t="s">
        <v>79</v>
      </c>
      <c r="D8" s="58" t="s">
        <v>67</v>
      </c>
      <c r="E8" s="56">
        <v>2</v>
      </c>
      <c r="F8" s="56" t="s">
        <v>21</v>
      </c>
      <c r="G8" s="56" t="s">
        <v>73</v>
      </c>
      <c r="H8" s="56" t="s">
        <v>70</v>
      </c>
      <c r="I8" s="62">
        <v>1000</v>
      </c>
      <c r="J8" s="59">
        <f t="shared" si="1"/>
        <v>2000</v>
      </c>
      <c r="K8" s="60">
        <v>3.6499999999999998E-2</v>
      </c>
      <c r="L8" s="61">
        <v>0.02</v>
      </c>
      <c r="M8" s="65">
        <f t="shared" si="2"/>
        <v>1056.5</v>
      </c>
      <c r="N8" s="64">
        <f t="shared" si="0"/>
        <v>3056.5</v>
      </c>
      <c r="O8" s="61">
        <v>0.5</v>
      </c>
      <c r="P8" s="56">
        <f t="shared" si="3"/>
        <v>1528.25</v>
      </c>
      <c r="Q8" s="63">
        <f t="shared" si="4"/>
        <v>4584.75</v>
      </c>
    </row>
    <row r="9" spans="1:17" x14ac:dyDescent="0.25">
      <c r="A9" s="56" t="s">
        <v>64</v>
      </c>
      <c r="B9" s="56" t="s">
        <v>31</v>
      </c>
      <c r="C9" s="58" t="s">
        <v>80</v>
      </c>
      <c r="D9" s="58" t="s">
        <v>85</v>
      </c>
      <c r="E9" s="56">
        <v>30</v>
      </c>
      <c r="F9" s="56" t="s">
        <v>26</v>
      </c>
      <c r="G9" s="56" t="s">
        <v>73</v>
      </c>
      <c r="H9" s="56" t="s">
        <v>70</v>
      </c>
      <c r="I9" s="62">
        <v>500</v>
      </c>
      <c r="J9" s="59">
        <f t="shared" si="1"/>
        <v>15000</v>
      </c>
      <c r="K9" s="60">
        <v>3.6499999999999998E-2</v>
      </c>
      <c r="L9" s="61">
        <v>0.02</v>
      </c>
      <c r="M9" s="65">
        <f t="shared" si="2"/>
        <v>528.25</v>
      </c>
      <c r="N9" s="64">
        <f t="shared" si="0"/>
        <v>15528.25</v>
      </c>
      <c r="O9" s="61">
        <v>0.35</v>
      </c>
      <c r="P9" s="56">
        <f t="shared" si="3"/>
        <v>5434.8874999999998</v>
      </c>
      <c r="Q9" s="63">
        <f t="shared" si="4"/>
        <v>20963.137500000001</v>
      </c>
    </row>
    <row r="10" spans="1:17" ht="30" x14ac:dyDescent="0.25">
      <c r="A10" s="56" t="s">
        <v>64</v>
      </c>
      <c r="B10" s="56" t="s">
        <v>31</v>
      </c>
      <c r="C10" s="58" t="s">
        <v>81</v>
      </c>
      <c r="D10" s="58" t="s">
        <v>85</v>
      </c>
      <c r="E10" s="56">
        <v>30</v>
      </c>
      <c r="F10" s="56" t="s">
        <v>26</v>
      </c>
      <c r="G10" s="56" t="s">
        <v>73</v>
      </c>
      <c r="H10" s="56" t="s">
        <v>70</v>
      </c>
      <c r="I10" s="62">
        <v>600</v>
      </c>
      <c r="J10" s="59">
        <f t="shared" si="1"/>
        <v>18000</v>
      </c>
      <c r="K10" s="60">
        <v>3.6499999999999998E-2</v>
      </c>
      <c r="L10" s="61">
        <v>0.02</v>
      </c>
      <c r="M10" s="65">
        <f t="shared" si="2"/>
        <v>633.9</v>
      </c>
      <c r="N10" s="64">
        <f t="shared" si="0"/>
        <v>18633.900000000001</v>
      </c>
      <c r="O10" s="61">
        <v>0.35</v>
      </c>
      <c r="P10" s="56">
        <f t="shared" si="3"/>
        <v>6521.8649999999998</v>
      </c>
      <c r="Q10" s="63">
        <f t="shared" si="4"/>
        <v>25155.764999999999</v>
      </c>
    </row>
    <row r="11" spans="1:17" x14ac:dyDescent="0.25">
      <c r="A11" s="56" t="s">
        <v>64</v>
      </c>
      <c r="B11" s="56" t="s">
        <v>31</v>
      </c>
      <c r="C11" s="58" t="s">
        <v>84</v>
      </c>
      <c r="D11" s="58" t="s">
        <v>83</v>
      </c>
      <c r="E11" s="56">
        <v>10</v>
      </c>
      <c r="F11" s="56" t="s">
        <v>36</v>
      </c>
      <c r="G11" s="56" t="s">
        <v>73</v>
      </c>
      <c r="H11" s="56" t="s">
        <v>70</v>
      </c>
      <c r="I11" s="62">
        <v>400</v>
      </c>
      <c r="J11" s="59">
        <f t="shared" si="1"/>
        <v>4000</v>
      </c>
      <c r="K11" s="60">
        <v>3.6499999999999998E-2</v>
      </c>
      <c r="L11" s="61">
        <v>0.02</v>
      </c>
      <c r="M11" s="65">
        <f t="shared" si="2"/>
        <v>422.6</v>
      </c>
      <c r="N11" s="64">
        <f t="shared" si="0"/>
        <v>4422.6000000000004</v>
      </c>
      <c r="O11" s="61">
        <v>0.5</v>
      </c>
      <c r="P11" s="56">
        <f>N11*O11</f>
        <v>2211.3000000000002</v>
      </c>
      <c r="Q11" s="63">
        <f t="shared" si="4"/>
        <v>6633.9000000000005</v>
      </c>
    </row>
    <row r="12" spans="1:17" ht="45" x14ac:dyDescent="0.25">
      <c r="A12" s="56" t="s">
        <v>17</v>
      </c>
      <c r="B12" s="56" t="s">
        <v>31</v>
      </c>
      <c r="C12" s="58" t="s">
        <v>82</v>
      </c>
      <c r="D12" s="58" t="s">
        <v>88</v>
      </c>
      <c r="E12" s="56">
        <v>20</v>
      </c>
      <c r="F12" s="56" t="s">
        <v>26</v>
      </c>
      <c r="G12" s="56" t="s">
        <v>73</v>
      </c>
      <c r="H12" s="56" t="s">
        <v>70</v>
      </c>
      <c r="I12" s="62">
        <v>2000</v>
      </c>
      <c r="J12" s="59">
        <f t="shared" si="1"/>
        <v>40000</v>
      </c>
      <c r="K12" s="60">
        <v>3.6499999999999998E-2</v>
      </c>
      <c r="L12" s="61">
        <v>0.02</v>
      </c>
      <c r="M12" s="65">
        <f t="shared" si="2"/>
        <v>2113</v>
      </c>
      <c r="N12" s="64">
        <f>J12+M12</f>
        <v>42113</v>
      </c>
      <c r="O12" s="61">
        <v>0.5</v>
      </c>
      <c r="P12" s="56">
        <f>N12*O12</f>
        <v>21056.5</v>
      </c>
      <c r="Q12" s="63">
        <f t="shared" si="4"/>
        <v>63169.5</v>
      </c>
    </row>
    <row r="13" spans="1:17" x14ac:dyDescent="0.25">
      <c r="I13" s="55"/>
      <c r="J13" s="55"/>
    </row>
  </sheetData>
  <mergeCells count="1">
    <mergeCell ref="O2:P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MENDES DA SILVEIRA</dc:creator>
  <cp:lastModifiedBy>RUAN MENDES DA SILVEIRA</cp:lastModifiedBy>
  <dcterms:created xsi:type="dcterms:W3CDTF">2018-03-29T00:25:34Z</dcterms:created>
  <dcterms:modified xsi:type="dcterms:W3CDTF">2018-03-30T00:49:44Z</dcterms:modified>
</cp:coreProperties>
</file>