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5600" windowHeight="11700"/>
  </bookViews>
  <sheets>
    <sheet name="Modelo" sheetId="1" r:id="rId1"/>
  </sheets>
  <calcPr calcId="162913"/>
</workbook>
</file>

<file path=xl/calcChain.xml><?xml version="1.0" encoding="utf-8"?>
<calcChain xmlns="http://schemas.openxmlformats.org/spreadsheetml/2006/main">
  <c r="M12" i="1" l="1"/>
  <c r="J12" i="1"/>
  <c r="N12" i="1" s="1"/>
  <c r="M11" i="1"/>
  <c r="J11" i="1"/>
  <c r="N11" i="1" s="1"/>
  <c r="M10" i="1"/>
  <c r="J10" i="1"/>
  <c r="N10" i="1" s="1"/>
  <c r="M9" i="1"/>
  <c r="N9" i="1" s="1"/>
  <c r="J9" i="1"/>
  <c r="N8" i="1"/>
  <c r="P8" i="1" s="1"/>
  <c r="M8" i="1"/>
  <c r="J8" i="1"/>
  <c r="Q11" i="1" l="1"/>
  <c r="P11" i="1"/>
  <c r="P9" i="1"/>
  <c r="Q9" i="1" s="1"/>
  <c r="Q10" i="1"/>
  <c r="P10" i="1"/>
  <c r="P12" i="1"/>
  <c r="Q12" i="1"/>
  <c r="Q8" i="1"/>
  <c r="J7" i="1" l="1"/>
  <c r="J6" i="1"/>
  <c r="J5" i="1"/>
  <c r="J4" i="1"/>
  <c r="J3" i="1"/>
  <c r="N3" i="1" s="1"/>
  <c r="P3" i="1" s="1"/>
  <c r="Q3" i="1" s="1"/>
  <c r="M7" i="1"/>
  <c r="N7" i="1" s="1"/>
  <c r="M6" i="1"/>
  <c r="M5" i="1"/>
  <c r="M4" i="1"/>
  <c r="M3" i="1"/>
  <c r="N5" i="1" l="1"/>
  <c r="P5" i="1" s="1"/>
  <c r="Q5" i="1" s="1"/>
  <c r="N6" i="1"/>
  <c r="P6" i="1" s="1"/>
  <c r="N4" i="1"/>
  <c r="P4" i="1" s="1"/>
  <c r="Q4" i="1" s="1"/>
  <c r="P7" i="1"/>
  <c r="Q7" i="1" s="1"/>
  <c r="Q6" i="1" l="1"/>
</calcChain>
</file>

<file path=xl/sharedStrings.xml><?xml version="1.0" encoding="utf-8"?>
<sst xmlns="http://schemas.openxmlformats.org/spreadsheetml/2006/main" count="87" uniqueCount="59">
  <si>
    <t>Descrição</t>
  </si>
  <si>
    <t>Preço</t>
  </si>
  <si>
    <t>Cobertura</t>
  </si>
  <si>
    <t>24x7</t>
  </si>
  <si>
    <t>8x5</t>
  </si>
  <si>
    <t>Tipo</t>
  </si>
  <si>
    <t>Por Hora</t>
  </si>
  <si>
    <t>Por item</t>
  </si>
  <si>
    <t>Baseline Mensal</t>
  </si>
  <si>
    <t>Medição</t>
  </si>
  <si>
    <t>Validade</t>
  </si>
  <si>
    <t>Localidade da Prestação</t>
  </si>
  <si>
    <t>Indaiatuba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</si>
  <si>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</si>
  <si>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</si>
  <si>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</si>
  <si>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</si>
  <si>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</si>
  <si>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</si>
  <si>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</si>
  <si>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20x5</t>
  </si>
  <si>
    <t>SLA</t>
  </si>
  <si>
    <t>Custo S/IMP por item</t>
  </si>
  <si>
    <t>Prerequisitos</t>
  </si>
  <si>
    <t>Por Item</t>
  </si>
  <si>
    <t>Microcontrolador</t>
  </si>
  <si>
    <t>24x5</t>
  </si>
  <si>
    <t>Simulador de robótica</t>
  </si>
  <si>
    <t xml:space="preserve"> Gerenciar os recursos de hardware e os microcontroladores do maquinário de uma empresa, fornecendo suporte a robôs cartesianos, com uma interface interativa, amigavel e segura ao usuário.</t>
  </si>
  <si>
    <t>Conhecimento avançado em softwares de desenho assistido por computador.</t>
  </si>
  <si>
    <t>Robôs cartesianos</t>
  </si>
  <si>
    <t xml:space="preserve">Recebe </t>
  </si>
  <si>
    <t>Braços robóticos</t>
  </si>
  <si>
    <t>Eixos robóticos</t>
  </si>
  <si>
    <t>Possuir espaço, profissionais treinados para desenvolver em softwares de simulação de robótica com suporte a desenho assistido por computador.</t>
  </si>
  <si>
    <t>Braços robóticos que são suportados por robôs cartesianos de mesma marca.</t>
  </si>
  <si>
    <t>Um pequeno computador em um único circuito integrado o qual contém um núcleo de processador, memória e periféricos programáveis de entrada e saída. É utilizado em robôs cartesianos para comandar os braços mecânicos</t>
  </si>
  <si>
    <t>Possuir um robô cartesiano de mesma marca.</t>
  </si>
  <si>
    <t>Eixos de controle linear que utilizam cordenadas cartesianas para movimentar braços robóticos.</t>
  </si>
  <si>
    <t>5 ano</t>
  </si>
  <si>
    <t>5 anos</t>
  </si>
  <si>
    <t>10 anos</t>
  </si>
  <si>
    <t>Suporte</t>
  </si>
  <si>
    <t>Chamado</t>
  </si>
  <si>
    <t>Direcionar aos responsáveis ou resolver possiveis falhas de sistema ou falhas de operação em geral.</t>
  </si>
  <si>
    <t>Treinamento capacitante aos atendentes. Documentação detalhada de atualizações agendadas. Fluxograma do funcionamento do sistema.</t>
  </si>
  <si>
    <t>8X5</t>
  </si>
  <si>
    <t>Manutenção preventiva</t>
  </si>
  <si>
    <t>Manutenção preventiva dos modulos micro-controladores. De acordo com a necessidade e uso dos mesmo.</t>
  </si>
  <si>
    <t>Micro-controlador disponivel para manutenção.</t>
  </si>
  <si>
    <t>Manutenção corretiva</t>
  </si>
  <si>
    <t>Disponibilidade de equipe de reparo emergenciais.</t>
  </si>
  <si>
    <t>Instalação</t>
  </si>
  <si>
    <t>Por Instalação</t>
  </si>
  <si>
    <t>Instalação dos produtos oferecidos pela empresa.</t>
  </si>
  <si>
    <t>Treinamento capacitante aos técnicos, manual de instalação e utilização do produto.</t>
  </si>
  <si>
    <t>Treinamento</t>
  </si>
  <si>
    <t>Capacitação de uso efetivo do produto</t>
  </si>
  <si>
    <t>Conhecimento prévio de engenharia.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</si>
</sst>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9" fontId="4" fillId="0" borderId="1" xfId="1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44" fontId="4" fillId="0" borderId="6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9" fontId="4" fillId="0" borderId="8" xfId="2" applyFont="1" applyBorder="1" applyAlignment="1">
      <alignment horizontal="center" vertical="center" wrapText="1"/>
    </xf>
    <xf numFmtId="9" fontId="4" fillId="0" borderId="8" xfId="1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44" fontId="4" fillId="0" borderId="9" xfId="1" applyFont="1" applyBorder="1" applyAlignment="1">
      <alignment horizontal="center" vertical="center" wrapText="1"/>
    </xf>
    <xf numFmtId="0" fontId="6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J7" zoomScale="60" zoomScaleNormal="60" workbookViewId="0">
      <selection activeCell="P16" sqref="P16"/>
    </sheetView>
  </sheetViews>
  <sheetFormatPr defaultColWidth="21.140625" defaultRowHeight="15.75" x14ac:dyDescent="0.25"/>
  <cols>
    <col min="1" max="1" width="23.42578125" style="4" bestFit="1" customWidth="1"/>
    <col min="2" max="2" width="21.140625" style="4"/>
    <col min="3" max="4" width="21.140625" style="3"/>
    <col min="5" max="5" width="24" style="3" bestFit="1" customWidth="1"/>
    <col min="6" max="8" width="21.140625" style="3"/>
    <col min="9" max="9" width="21.140625" style="3" customWidth="1"/>
    <col min="10" max="10" width="23" style="3" bestFit="1" customWidth="1"/>
    <col min="11" max="13" width="21.140625" style="3" customWidth="1"/>
    <col min="14" max="14" width="23" style="3" bestFit="1" customWidth="1"/>
    <col min="15" max="15" width="21.140625" style="1" customWidth="1"/>
    <col min="16" max="16" width="22.5703125" style="1" bestFit="1" customWidth="1"/>
    <col min="17" max="17" width="24.42578125" style="1" bestFit="1" customWidth="1"/>
    <col min="18" max="16384" width="21.140625" style="1"/>
  </cols>
  <sheetData>
    <row r="1" spans="1:17" ht="18.75" thickBot="1" x14ac:dyDescent="0.3">
      <c r="A1" s="5"/>
      <c r="B1" s="5"/>
      <c r="C1" s="5"/>
      <c r="D1" s="5"/>
      <c r="E1" s="5"/>
      <c r="F1" s="6" t="s">
        <v>21</v>
      </c>
      <c r="G1" s="5"/>
      <c r="H1" s="5"/>
      <c r="I1" s="5"/>
      <c r="J1" s="5"/>
      <c r="K1" s="7" t="s">
        <v>15</v>
      </c>
      <c r="L1" s="7"/>
      <c r="M1" s="7"/>
      <c r="N1" s="6"/>
      <c r="O1" s="5"/>
      <c r="P1" s="5"/>
      <c r="Q1" s="5"/>
    </row>
    <row r="2" spans="1:17" s="2" customFormat="1" ht="36" x14ac:dyDescent="0.25">
      <c r="A2" s="8" t="s">
        <v>5</v>
      </c>
      <c r="B2" s="9" t="s">
        <v>9</v>
      </c>
      <c r="C2" s="9" t="s">
        <v>0</v>
      </c>
      <c r="D2" s="9" t="s">
        <v>23</v>
      </c>
      <c r="E2" s="9" t="s">
        <v>8</v>
      </c>
      <c r="F2" s="9" t="s">
        <v>2</v>
      </c>
      <c r="G2" s="9" t="s">
        <v>10</v>
      </c>
      <c r="H2" s="9" t="s">
        <v>11</v>
      </c>
      <c r="I2" s="9" t="s">
        <v>22</v>
      </c>
      <c r="J2" s="9"/>
      <c r="K2" s="9" t="s">
        <v>17</v>
      </c>
      <c r="L2" s="9" t="s">
        <v>16</v>
      </c>
      <c r="M2" s="9" t="s">
        <v>18</v>
      </c>
      <c r="N2" s="9" t="s">
        <v>14</v>
      </c>
      <c r="O2" s="10" t="s">
        <v>13</v>
      </c>
      <c r="P2" s="10"/>
      <c r="Q2" s="11" t="s">
        <v>1</v>
      </c>
    </row>
    <row r="3" spans="1:17" ht="72" x14ac:dyDescent="0.25">
      <c r="A3" s="12" t="s">
        <v>32</v>
      </c>
      <c r="B3" s="13" t="s">
        <v>7</v>
      </c>
      <c r="C3" s="13" t="s">
        <v>35</v>
      </c>
      <c r="D3" s="13" t="s">
        <v>37</v>
      </c>
      <c r="E3" s="13">
        <v>20</v>
      </c>
      <c r="F3" s="13" t="s">
        <v>26</v>
      </c>
      <c r="G3" s="13" t="s">
        <v>39</v>
      </c>
      <c r="H3" s="13" t="s">
        <v>12</v>
      </c>
      <c r="I3" s="14">
        <v>80000</v>
      </c>
      <c r="J3" s="14">
        <f>E3*I3</f>
        <v>1600000</v>
      </c>
      <c r="K3" s="15">
        <v>9.2499999999999999E-2</v>
      </c>
      <c r="L3" s="16">
        <v>0.03</v>
      </c>
      <c r="M3" s="17">
        <f>SUM(K3:L3)</f>
        <v>0.1225</v>
      </c>
      <c r="N3" s="14">
        <f t="shared" ref="N3:N6" si="0">(J3*M3)+J3</f>
        <v>1796000</v>
      </c>
      <c r="O3" s="18">
        <v>0.23</v>
      </c>
      <c r="P3" s="14">
        <f>N3*O3</f>
        <v>413080</v>
      </c>
      <c r="Q3" s="19">
        <f>N3+P3</f>
        <v>2209080</v>
      </c>
    </row>
    <row r="4" spans="1:17" ht="162" x14ac:dyDescent="0.25">
      <c r="A4" s="12" t="s">
        <v>30</v>
      </c>
      <c r="B4" s="13" t="s">
        <v>24</v>
      </c>
      <c r="C4" s="13" t="s">
        <v>31</v>
      </c>
      <c r="D4" s="13" t="s">
        <v>34</v>
      </c>
      <c r="E4" s="13">
        <v>50</v>
      </c>
      <c r="F4" s="13" t="s">
        <v>26</v>
      </c>
      <c r="G4" s="13" t="s">
        <v>41</v>
      </c>
      <c r="H4" s="13" t="s">
        <v>12</v>
      </c>
      <c r="I4" s="14">
        <v>850000</v>
      </c>
      <c r="J4" s="14">
        <f>E4*I4</f>
        <v>42500000</v>
      </c>
      <c r="K4" s="15">
        <v>9.2499999999999999E-2</v>
      </c>
      <c r="L4" s="16">
        <v>0.03</v>
      </c>
      <c r="M4" s="17">
        <f>SUM(K4:L4)</f>
        <v>0.1225</v>
      </c>
      <c r="N4" s="14">
        <f t="shared" si="0"/>
        <v>47706250</v>
      </c>
      <c r="O4" s="18">
        <v>0.23</v>
      </c>
      <c r="P4" s="14">
        <f>N4*O4</f>
        <v>10972437.5</v>
      </c>
      <c r="Q4" s="19">
        <f>N4+P4</f>
        <v>58678687.5</v>
      </c>
    </row>
    <row r="5" spans="1:17" ht="198" x14ac:dyDescent="0.25">
      <c r="A5" s="12" t="s">
        <v>27</v>
      </c>
      <c r="B5" s="13" t="s">
        <v>7</v>
      </c>
      <c r="C5" s="13" t="s">
        <v>28</v>
      </c>
      <c r="D5" s="13" t="s">
        <v>29</v>
      </c>
      <c r="E5" s="13">
        <v>50</v>
      </c>
      <c r="F5" s="13" t="s">
        <v>26</v>
      </c>
      <c r="G5" s="13" t="s">
        <v>40</v>
      </c>
      <c r="H5" s="13" t="s">
        <v>12</v>
      </c>
      <c r="I5" s="14">
        <v>4000</v>
      </c>
      <c r="J5" s="14">
        <f>E5*I5</f>
        <v>200000</v>
      </c>
      <c r="K5" s="15">
        <v>9.2499999999999999E-2</v>
      </c>
      <c r="L5" s="16">
        <v>0.03</v>
      </c>
      <c r="M5" s="17">
        <f>SUM(K5:L5)</f>
        <v>0.1225</v>
      </c>
      <c r="N5" s="14">
        <f t="shared" si="0"/>
        <v>224500</v>
      </c>
      <c r="O5" s="18">
        <v>0.35</v>
      </c>
      <c r="P5" s="14">
        <f>N5*O5</f>
        <v>78575</v>
      </c>
      <c r="Q5" s="19">
        <f>N5+P5</f>
        <v>303075</v>
      </c>
    </row>
    <row r="6" spans="1:17" ht="252" x14ac:dyDescent="0.25">
      <c r="A6" s="12" t="s">
        <v>25</v>
      </c>
      <c r="B6" s="13" t="s">
        <v>7</v>
      </c>
      <c r="C6" s="13" t="s">
        <v>36</v>
      </c>
      <c r="D6" s="13" t="s">
        <v>37</v>
      </c>
      <c r="E6" s="13">
        <v>300</v>
      </c>
      <c r="F6" s="13" t="s">
        <v>26</v>
      </c>
      <c r="G6" s="13" t="s">
        <v>40</v>
      </c>
      <c r="H6" s="13" t="s">
        <v>12</v>
      </c>
      <c r="I6" s="14">
        <v>100</v>
      </c>
      <c r="J6" s="14">
        <f>E6*I6</f>
        <v>30000</v>
      </c>
      <c r="K6" s="15">
        <v>9.2499999999999999E-2</v>
      </c>
      <c r="L6" s="16">
        <v>0.03</v>
      </c>
      <c r="M6" s="17">
        <f>SUM(K6:L6)</f>
        <v>0.1225</v>
      </c>
      <c r="N6" s="14">
        <f t="shared" si="0"/>
        <v>33675</v>
      </c>
      <c r="O6" s="18">
        <v>0.35</v>
      </c>
      <c r="P6" s="14">
        <f>N6*O6</f>
        <v>11786.25</v>
      </c>
      <c r="Q6" s="19">
        <f>N6+P6</f>
        <v>45461.25</v>
      </c>
    </row>
    <row r="7" spans="1:17" ht="108.75" thickBot="1" x14ac:dyDescent="0.3">
      <c r="A7" s="20" t="s">
        <v>33</v>
      </c>
      <c r="B7" s="21" t="s">
        <v>7</v>
      </c>
      <c r="C7" s="21" t="s">
        <v>38</v>
      </c>
      <c r="D7" s="21" t="s">
        <v>37</v>
      </c>
      <c r="E7" s="21">
        <v>20</v>
      </c>
      <c r="F7" s="21" t="s">
        <v>26</v>
      </c>
      <c r="G7" s="21" t="s">
        <v>40</v>
      </c>
      <c r="H7" s="21" t="s">
        <v>12</v>
      </c>
      <c r="I7" s="22">
        <v>10000</v>
      </c>
      <c r="J7" s="22">
        <f>E7*I7</f>
        <v>200000</v>
      </c>
      <c r="K7" s="15">
        <v>9.2499999999999999E-2</v>
      </c>
      <c r="L7" s="23">
        <v>0.03</v>
      </c>
      <c r="M7" s="24">
        <f>SUM(K7:L7)</f>
        <v>0.1225</v>
      </c>
      <c r="N7" s="22">
        <f>(J7*M7)+J7</f>
        <v>224500</v>
      </c>
      <c r="O7" s="25">
        <v>0.23</v>
      </c>
      <c r="P7" s="22">
        <f>N7*O7</f>
        <v>51635</v>
      </c>
      <c r="Q7" s="26">
        <f>N7+P7</f>
        <v>276135</v>
      </c>
    </row>
    <row r="8" spans="1:17" ht="180" x14ac:dyDescent="0.25">
      <c r="A8" s="12" t="s">
        <v>42</v>
      </c>
      <c r="B8" s="13" t="s">
        <v>43</v>
      </c>
      <c r="C8" s="13" t="s">
        <v>44</v>
      </c>
      <c r="D8" s="13" t="s">
        <v>45</v>
      </c>
      <c r="E8" s="13">
        <v>10</v>
      </c>
      <c r="F8" s="13" t="s">
        <v>46</v>
      </c>
      <c r="G8" s="13" t="s">
        <v>19</v>
      </c>
      <c r="H8" s="13" t="s">
        <v>12</v>
      </c>
      <c r="I8" s="14">
        <v>1100</v>
      </c>
      <c r="J8" s="14">
        <f>E8*I8</f>
        <v>11000</v>
      </c>
      <c r="K8" s="15">
        <v>9.2499999999999999E-2</v>
      </c>
      <c r="L8" s="16">
        <v>0.03</v>
      </c>
      <c r="M8" s="17">
        <f>SUM(K8:L8)</f>
        <v>0.1225</v>
      </c>
      <c r="N8" s="14">
        <f t="shared" ref="N8:N12" si="1">(J8*M8)+J8</f>
        <v>12347.5</v>
      </c>
      <c r="O8" s="18">
        <v>0.2</v>
      </c>
      <c r="P8" s="14">
        <f>N8*O8</f>
        <v>2469.5</v>
      </c>
      <c r="Q8" s="19">
        <f>N8+P8</f>
        <v>14817</v>
      </c>
    </row>
    <row r="9" spans="1:17" ht="126" x14ac:dyDescent="0.25">
      <c r="A9" s="12" t="s">
        <v>47</v>
      </c>
      <c r="B9" s="13" t="s">
        <v>6</v>
      </c>
      <c r="C9" s="13" t="s">
        <v>48</v>
      </c>
      <c r="D9" s="13" t="s">
        <v>49</v>
      </c>
      <c r="E9" s="13">
        <v>600</v>
      </c>
      <c r="F9" s="13" t="s">
        <v>3</v>
      </c>
      <c r="G9" s="13" t="s">
        <v>19</v>
      </c>
      <c r="H9" s="13" t="s">
        <v>12</v>
      </c>
      <c r="I9" s="14">
        <v>900</v>
      </c>
      <c r="J9" s="14">
        <f>E9*I9</f>
        <v>540000</v>
      </c>
      <c r="K9" s="15">
        <v>9.2499999999999999E-2</v>
      </c>
      <c r="L9" s="16">
        <v>0.03</v>
      </c>
      <c r="M9" s="17">
        <f>SUM(K9:L9)</f>
        <v>0.1225</v>
      </c>
      <c r="N9" s="14">
        <f t="shared" si="1"/>
        <v>606150</v>
      </c>
      <c r="O9" s="18">
        <v>0.15</v>
      </c>
      <c r="P9" s="14">
        <f>N9*O9</f>
        <v>90922.5</v>
      </c>
      <c r="Q9" s="19">
        <f>N9+P9</f>
        <v>697072.5</v>
      </c>
    </row>
    <row r="10" spans="1:17" ht="54" x14ac:dyDescent="0.25">
      <c r="A10" s="12" t="s">
        <v>50</v>
      </c>
      <c r="B10" s="13" t="s">
        <v>6</v>
      </c>
      <c r="C10" s="5" t="s">
        <v>51</v>
      </c>
      <c r="D10" s="13" t="s">
        <v>49</v>
      </c>
      <c r="E10" s="13">
        <v>600</v>
      </c>
      <c r="F10" s="13" t="s">
        <v>3</v>
      </c>
      <c r="G10" s="13" t="s">
        <v>19</v>
      </c>
      <c r="H10" s="13" t="s">
        <v>12</v>
      </c>
      <c r="I10" s="14">
        <v>1200</v>
      </c>
      <c r="J10" s="14">
        <f>E10*I10</f>
        <v>720000</v>
      </c>
      <c r="K10" s="15">
        <v>9.2499999999999999E-2</v>
      </c>
      <c r="L10" s="16">
        <v>0.03</v>
      </c>
      <c r="M10" s="17">
        <f>SUM(K10:L10)</f>
        <v>0.1225</v>
      </c>
      <c r="N10" s="14">
        <f t="shared" si="1"/>
        <v>808200</v>
      </c>
      <c r="O10" s="18">
        <v>0.3</v>
      </c>
      <c r="P10" s="14">
        <f>N10*O10</f>
        <v>242460</v>
      </c>
      <c r="Q10" s="19">
        <f>N10+P10</f>
        <v>1050660</v>
      </c>
    </row>
    <row r="11" spans="1:17" ht="108" x14ac:dyDescent="0.25">
      <c r="A11" s="12" t="s">
        <v>52</v>
      </c>
      <c r="B11" s="13" t="s">
        <v>53</v>
      </c>
      <c r="C11" s="13" t="s">
        <v>54</v>
      </c>
      <c r="D11" s="13" t="s">
        <v>55</v>
      </c>
      <c r="E11" s="13">
        <v>50</v>
      </c>
      <c r="F11" s="13" t="s">
        <v>20</v>
      </c>
      <c r="G11" s="13" t="s">
        <v>19</v>
      </c>
      <c r="H11" s="13" t="s">
        <v>12</v>
      </c>
      <c r="I11" s="14">
        <v>3000</v>
      </c>
      <c r="J11" s="14">
        <f>E11*I11</f>
        <v>150000</v>
      </c>
      <c r="K11" s="15">
        <v>9.2499999999999999E-2</v>
      </c>
      <c r="L11" s="16">
        <v>0.03</v>
      </c>
      <c r="M11" s="17">
        <f>SUM(K11:L11)</f>
        <v>0.1225</v>
      </c>
      <c r="N11" s="14">
        <f t="shared" si="1"/>
        <v>168375</v>
      </c>
      <c r="O11" s="18">
        <v>0.4</v>
      </c>
      <c r="P11" s="14">
        <f>N11*O11</f>
        <v>67350</v>
      </c>
      <c r="Q11" s="19">
        <f>N11+P11</f>
        <v>235725</v>
      </c>
    </row>
    <row r="12" spans="1:17" ht="36" x14ac:dyDescent="0.25">
      <c r="A12" s="12" t="s">
        <v>56</v>
      </c>
      <c r="B12" s="13" t="s">
        <v>6</v>
      </c>
      <c r="C12" s="13" t="s">
        <v>57</v>
      </c>
      <c r="D12" s="13" t="s">
        <v>58</v>
      </c>
      <c r="E12" s="13">
        <v>500</v>
      </c>
      <c r="F12" s="13" t="s">
        <v>4</v>
      </c>
      <c r="G12" s="13" t="s">
        <v>19</v>
      </c>
      <c r="H12" s="13" t="s">
        <v>12</v>
      </c>
      <c r="I12" s="14">
        <v>600</v>
      </c>
      <c r="J12" s="14">
        <f>E12*I12</f>
        <v>300000</v>
      </c>
      <c r="K12" s="15">
        <v>9.2499999999999999E-2</v>
      </c>
      <c r="L12" s="16">
        <v>0.03</v>
      </c>
      <c r="M12" s="17">
        <f>SUM(K12:L12)</f>
        <v>0.1225</v>
      </c>
      <c r="N12" s="14">
        <f t="shared" si="1"/>
        <v>336750</v>
      </c>
      <c r="O12" s="18">
        <v>0.5</v>
      </c>
      <c r="P12" s="14">
        <f>N12*O12</f>
        <v>168375</v>
      </c>
      <c r="Q12" s="19">
        <f>N12+P12</f>
        <v>505125</v>
      </c>
    </row>
    <row r="16" spans="1:17" x14ac:dyDescent="0.25">
      <c r="P16" s="27"/>
    </row>
  </sheetData>
  <mergeCells count="2">
    <mergeCell ref="O2:P2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2018-03-30T01:20:26Z</dcterms:modified>
</cp:coreProperties>
</file>