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23"/>
  <workbookPr filterPrivacy="1" defaultThemeVersion="124226"/>
  <xr:revisionPtr revIDLastSave="0" documentId="8_{54E769B8-C2AC-4F4A-9F77-68F0F73B7D42}" xr6:coauthVersionLast="43" xr6:coauthVersionMax="43" xr10:uidLastSave="{00000000-0000-0000-0000-000000000000}"/>
  <bookViews>
    <workbookView xWindow="360" yWindow="300" windowWidth="15600" windowHeight="11700" xr2:uid="{00000000-000D-0000-FFFF-FFFF00000000}"/>
  </bookViews>
  <sheets>
    <sheet name="Model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1" i="1" l="1"/>
  <c r="P11" i="1"/>
  <c r="Q11" i="1"/>
  <c r="S11" i="1"/>
  <c r="T11" i="1"/>
  <c r="P7" i="1"/>
  <c r="M7" i="1"/>
  <c r="P3" i="1"/>
  <c r="M3" i="1"/>
  <c r="P5" i="1"/>
  <c r="M5" i="1"/>
  <c r="P4" i="1"/>
  <c r="M4" i="1"/>
  <c r="P8" i="1"/>
  <c r="M8" i="1"/>
  <c r="Q8" i="1"/>
  <c r="M12" i="1"/>
  <c r="M10" i="1"/>
  <c r="M9" i="1"/>
  <c r="M6" i="1"/>
  <c r="P12" i="1"/>
  <c r="P10" i="1"/>
  <c r="P9" i="1"/>
  <c r="P6" i="1"/>
  <c r="Q10" i="1"/>
  <c r="S10" i="1"/>
  <c r="T10" i="1"/>
  <c r="Q4" i="1"/>
  <c r="S4" i="1"/>
  <c r="T4" i="1"/>
  <c r="Q7" i="1"/>
  <c r="S7" i="1"/>
  <c r="T7" i="1"/>
  <c r="Q6" i="1"/>
  <c r="S6" i="1"/>
  <c r="T6" i="1"/>
  <c r="Q5" i="1"/>
  <c r="S5" i="1"/>
  <c r="T5" i="1"/>
  <c r="Q3" i="1"/>
  <c r="S8" i="1"/>
  <c r="T8" i="1"/>
  <c r="Q12" i="1"/>
  <c r="S12" i="1"/>
  <c r="T12" i="1"/>
  <c r="Q9" i="1"/>
  <c r="S9" i="1"/>
  <c r="T9" i="1"/>
  <c r="S3" i="1"/>
  <c r="T3" i="1"/>
</calcChain>
</file>

<file path=xl/sharedStrings.xml><?xml version="1.0" encoding="utf-8"?>
<sst xmlns="http://schemas.openxmlformats.org/spreadsheetml/2006/main" count="92" uniqueCount="56">
  <si>
    <t>SLA</t>
  </si>
  <si>
    <t>Suporte</t>
  </si>
  <si>
    <t xml:space="preserve">Impostos </t>
  </si>
  <si>
    <t>Tipo</t>
  </si>
  <si>
    <t>Medição</t>
  </si>
  <si>
    <t>Descrição (C, C e C)</t>
  </si>
  <si>
    <t>Prerequisitos</t>
  </si>
  <si>
    <t>Quantidade Mensal</t>
  </si>
  <si>
    <t>Cobertura</t>
  </si>
  <si>
    <t>Prioridade</t>
  </si>
  <si>
    <t>Atendimento (hrs)</t>
  </si>
  <si>
    <t>Resolução (hrs)</t>
  </si>
  <si>
    <t>Validade</t>
  </si>
  <si>
    <t>Localidade da Prestação</t>
  </si>
  <si>
    <t>Custo S/IMP por item</t>
  </si>
  <si>
    <t>Multiplo Custo</t>
  </si>
  <si>
    <t>PIS/COFINS</t>
  </si>
  <si>
    <t>ISS</t>
  </si>
  <si>
    <t>Totais</t>
  </si>
  <si>
    <t>Custo C/IMP</t>
  </si>
  <si>
    <t>Lucratividade</t>
  </si>
  <si>
    <t>Preço</t>
  </si>
  <si>
    <t>Servidor HP MicroServer</t>
  </si>
  <si>
    <t>Por item</t>
  </si>
  <si>
    <t>Processador AMD OpteronTM X3216 1.6GHz. Memória: 8 GB. Placa de rede. Sist. Operacional ClearOS</t>
  </si>
  <si>
    <t>Não Aplicável (NA)</t>
  </si>
  <si>
    <t>20x6</t>
  </si>
  <si>
    <t>1 ano</t>
  </si>
  <si>
    <t>Indaiatuba</t>
  </si>
  <si>
    <t>Rack Fechado Para Servidor</t>
  </si>
  <si>
    <t>Dimensões 20U (1,09m). Profundidade 570mm</t>
  </si>
  <si>
    <t>NA</t>
  </si>
  <si>
    <t>8x5</t>
  </si>
  <si>
    <t>Switch Cisco</t>
  </si>
  <si>
    <t>110, 24 Portas 10/100 e 2 portas SFP - Não Gerenciável - SF112-24-BR</t>
  </si>
  <si>
    <t>Servidor Lenovo</t>
  </si>
  <si>
    <t>Processador 3.3 Ghz. Memóira 8GB. HD 1TB. Sist. Operacional Windows Server 2016 Essentials.</t>
  </si>
  <si>
    <t>24x7</t>
  </si>
  <si>
    <t>48 portas 10/100 Gerenciável - SF500-48-K9-BR</t>
  </si>
  <si>
    <t>Software Módulo 1</t>
  </si>
  <si>
    <t>Software para contabilidade e RH</t>
  </si>
  <si>
    <t>1 Servidor e N Estações</t>
  </si>
  <si>
    <t>12x5</t>
  </si>
  <si>
    <t>2 anos</t>
  </si>
  <si>
    <t>Instalação de Servidor</t>
  </si>
  <si>
    <t>Por Semana</t>
  </si>
  <si>
    <t>Instalação e configuração do servidor ou estação e rede</t>
  </si>
  <si>
    <t>Equipamentos</t>
  </si>
  <si>
    <t>1 mês</t>
  </si>
  <si>
    <t>Treinamento</t>
  </si>
  <si>
    <t>Por Hora</t>
  </si>
  <si>
    <t>Treinamento dos usuários para o software Módulo 1</t>
  </si>
  <si>
    <t>Auditoria</t>
  </si>
  <si>
    <t>Auditoria dos processos que foram transmitidos no treinamento</t>
  </si>
  <si>
    <t>Serviços Exportação Software Módulo 1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</si>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</sst>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&quot;\ * #,##0.00_-;\-&quot;R$&quot;\ * #,##0.00_-;_-&quot;R$&quot;\ * &quot;-&quot;??_-;_-@_-"/>
    <numFmt numFmtId="166" formatCode="_([$$-409]* #,##0.00_);_([$$-409]* \(#,##0.00\);_([$$-409]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64" fontId="2" fillId="0" borderId="1" xfId="1" applyFont="1" applyBorder="1"/>
    <xf numFmtId="9" fontId="2" fillId="0" borderId="1" xfId="2" applyFont="1" applyBorder="1" applyAlignment="1">
      <alignment horizontal="center"/>
    </xf>
    <xf numFmtId="9" fontId="2" fillId="0" borderId="1" xfId="1" applyNumberFormat="1" applyFont="1" applyBorder="1"/>
    <xf numFmtId="9" fontId="2" fillId="0" borderId="1" xfId="0" applyNumberFormat="1" applyFont="1" applyBorder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/>
    <xf numFmtId="0" fontId="2" fillId="0" borderId="5" xfId="0" applyFont="1" applyBorder="1" applyAlignment="1">
      <alignment horizontal="left"/>
    </xf>
    <xf numFmtId="164" fontId="2" fillId="0" borderId="6" xfId="1" applyFont="1" applyBorder="1"/>
    <xf numFmtId="10" fontId="2" fillId="0" borderId="1" xfId="2" applyNumberFormat="1" applyFont="1" applyBorder="1" applyAlignment="1">
      <alignment horizontal="center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center"/>
    </xf>
    <xf numFmtId="164" fontId="2" fillId="2" borderId="8" xfId="1" applyFont="1" applyFill="1" applyBorder="1"/>
    <xf numFmtId="10" fontId="2" fillId="2" borderId="1" xfId="2" applyNumberFormat="1" applyFont="1" applyFill="1" applyBorder="1" applyAlignment="1">
      <alignment horizontal="center"/>
    </xf>
    <xf numFmtId="9" fontId="2" fillId="2" borderId="8" xfId="2" applyFont="1" applyFill="1" applyBorder="1" applyAlignment="1">
      <alignment horizontal="center"/>
    </xf>
    <xf numFmtId="9" fontId="2" fillId="2" borderId="8" xfId="1" applyNumberFormat="1" applyFont="1" applyFill="1" applyBorder="1"/>
    <xf numFmtId="9" fontId="2" fillId="2" borderId="8" xfId="0" applyNumberFormat="1" applyFont="1" applyFill="1" applyBorder="1"/>
    <xf numFmtId="164" fontId="2" fillId="2" borderId="9" xfId="1" applyFont="1" applyFill="1" applyBorder="1"/>
    <xf numFmtId="0" fontId="2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0" xfId="0" applyFont="1" applyBorder="1" applyAlignment="1">
      <alignment horizontal="center"/>
    </xf>
    <xf numFmtId="166" fontId="2" fillId="2" borderId="8" xfId="1" applyNumberFormat="1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topLeftCell="I1" zoomScale="90" zoomScaleNormal="90" workbookViewId="0" xr3:uid="{AEA406A1-0E4B-5B11-9CD5-51D6E497D94C}">
      <selection activeCell="P12" sqref="P12"/>
    </sheetView>
  </sheetViews>
  <sheetFormatPr defaultColWidth="21.140625" defaultRowHeight="15.75"/>
  <cols>
    <col min="1" max="1" width="38.28515625" style="4" bestFit="1" customWidth="1"/>
    <col min="2" max="2" width="21.140625" style="4"/>
    <col min="3" max="3" width="93.7109375" style="3" bestFit="1" customWidth="1"/>
    <col min="4" max="4" width="24" style="3" customWidth="1"/>
    <col min="5" max="5" width="24" style="3" bestFit="1" customWidth="1"/>
    <col min="6" max="11" width="21.140625" style="3"/>
    <col min="12" max="17" width="21.140625" style="3" customWidth="1"/>
    <col min="18" max="19" width="21.140625" style="1" customWidth="1"/>
    <col min="20" max="16384" width="21.140625" style="1"/>
  </cols>
  <sheetData>
    <row r="1" spans="1:20" ht="16.5" thickBot="1">
      <c r="F1" s="27" t="s">
        <v>0</v>
      </c>
      <c r="G1" s="30" t="s">
        <v>1</v>
      </c>
      <c r="H1" s="30"/>
      <c r="I1" s="30"/>
      <c r="N1" s="29" t="s">
        <v>2</v>
      </c>
      <c r="O1" s="29"/>
      <c r="P1" s="29"/>
      <c r="Q1" s="27"/>
    </row>
    <row r="2" spans="1:20" s="2" customFormat="1">
      <c r="A2" s="11" t="s">
        <v>3</v>
      </c>
      <c r="B2" s="12" t="s">
        <v>4</v>
      </c>
      <c r="C2" s="26" t="s">
        <v>5</v>
      </c>
      <c r="D2" s="26" t="s">
        <v>6</v>
      </c>
      <c r="E2" s="26" t="s">
        <v>7</v>
      </c>
      <c r="F2" s="26" t="s">
        <v>8</v>
      </c>
      <c r="G2" s="26" t="s">
        <v>9</v>
      </c>
      <c r="H2" s="26" t="s">
        <v>10</v>
      </c>
      <c r="I2" s="26" t="s">
        <v>11</v>
      </c>
      <c r="J2" s="26" t="s">
        <v>12</v>
      </c>
      <c r="K2" s="26" t="s">
        <v>13</v>
      </c>
      <c r="L2" s="26" t="s">
        <v>14</v>
      </c>
      <c r="M2" s="26" t="s">
        <v>15</v>
      </c>
      <c r="N2" s="26" t="s">
        <v>16</v>
      </c>
      <c r="O2" s="26" t="s">
        <v>17</v>
      </c>
      <c r="P2" s="26" t="s">
        <v>18</v>
      </c>
      <c r="Q2" s="26" t="s">
        <v>19</v>
      </c>
      <c r="R2" s="28" t="s">
        <v>20</v>
      </c>
      <c r="S2" s="28"/>
      <c r="T2" s="13" t="s">
        <v>21</v>
      </c>
    </row>
    <row r="3" spans="1:20">
      <c r="A3" s="14" t="s">
        <v>22</v>
      </c>
      <c r="B3" s="5" t="s">
        <v>23</v>
      </c>
      <c r="C3" s="6" t="s">
        <v>24</v>
      </c>
      <c r="D3" s="6" t="s">
        <v>25</v>
      </c>
      <c r="E3" s="6">
        <v>1</v>
      </c>
      <c r="F3" s="6" t="s">
        <v>26</v>
      </c>
      <c r="G3" s="6">
        <v>3</v>
      </c>
      <c r="H3" s="6">
        <v>1</v>
      </c>
      <c r="I3" s="6">
        <v>2</v>
      </c>
      <c r="J3" s="6" t="s">
        <v>27</v>
      </c>
      <c r="K3" s="6" t="s">
        <v>28</v>
      </c>
      <c r="L3" s="7">
        <v>2854.9</v>
      </c>
      <c r="M3" s="7">
        <f t="shared" ref="M3:M12" si="0">E3*L3</f>
        <v>2854.9</v>
      </c>
      <c r="N3" s="16">
        <v>9.2499999999999999E-2</v>
      </c>
      <c r="O3" s="8">
        <v>0.02</v>
      </c>
      <c r="P3" s="9">
        <f t="shared" ref="P3:P12" si="1">SUM(N3:O3)</f>
        <v>0.1125</v>
      </c>
      <c r="Q3" s="7">
        <f t="shared" ref="Q3" si="2">(M3*P3)+M3</f>
        <v>3176.0762500000001</v>
      </c>
      <c r="R3" s="10">
        <v>0.2</v>
      </c>
      <c r="S3" s="7">
        <f t="shared" ref="S3:S12" si="3">Q3*R3</f>
        <v>635.21525000000008</v>
      </c>
      <c r="T3" s="15">
        <f t="shared" ref="T3:T12" si="4">Q3+S3</f>
        <v>3811.2915000000003</v>
      </c>
    </row>
    <row r="4" spans="1:20">
      <c r="A4" s="14" t="s">
        <v>29</v>
      </c>
      <c r="B4" s="5" t="s">
        <v>23</v>
      </c>
      <c r="C4" s="6" t="s">
        <v>30</v>
      </c>
      <c r="D4" s="6" t="s">
        <v>31</v>
      </c>
      <c r="E4" s="6">
        <v>1</v>
      </c>
      <c r="F4" s="6" t="s">
        <v>32</v>
      </c>
      <c r="G4" s="6">
        <v>4</v>
      </c>
      <c r="H4" s="6">
        <v>1</v>
      </c>
      <c r="I4" s="6">
        <v>0</v>
      </c>
      <c r="J4" s="6" t="s">
        <v>27</v>
      </c>
      <c r="K4" s="6" t="s">
        <v>28</v>
      </c>
      <c r="L4" s="7">
        <v>834</v>
      </c>
      <c r="M4" s="7">
        <f t="shared" si="0"/>
        <v>834</v>
      </c>
      <c r="N4" s="16">
        <v>9.2499999999999999E-2</v>
      </c>
      <c r="O4" s="8">
        <v>0.02</v>
      </c>
      <c r="P4" s="9">
        <f t="shared" si="1"/>
        <v>0.1125</v>
      </c>
      <c r="Q4" s="7">
        <f t="shared" ref="Q4:Q5" si="5">(M4*P4)+M4</f>
        <v>927.82500000000005</v>
      </c>
      <c r="R4" s="10">
        <v>0.2</v>
      </c>
      <c r="S4" s="7">
        <f t="shared" si="3"/>
        <v>185.56500000000003</v>
      </c>
      <c r="T4" s="15">
        <f t="shared" si="4"/>
        <v>1113.3900000000001</v>
      </c>
    </row>
    <row r="5" spans="1:20">
      <c r="A5" s="14" t="s">
        <v>33</v>
      </c>
      <c r="B5" s="5" t="s">
        <v>23</v>
      </c>
      <c r="C5" s="6" t="s">
        <v>34</v>
      </c>
      <c r="D5" s="6" t="s">
        <v>31</v>
      </c>
      <c r="E5" s="6">
        <v>1</v>
      </c>
      <c r="F5" s="6" t="s">
        <v>26</v>
      </c>
      <c r="G5" s="6">
        <v>1</v>
      </c>
      <c r="H5" s="6">
        <v>2</v>
      </c>
      <c r="I5" s="6">
        <v>2</v>
      </c>
      <c r="J5" s="6" t="s">
        <v>27</v>
      </c>
      <c r="K5" s="6" t="s">
        <v>28</v>
      </c>
      <c r="L5" s="7">
        <v>771.73</v>
      </c>
      <c r="M5" s="7">
        <f t="shared" si="0"/>
        <v>771.73</v>
      </c>
      <c r="N5" s="16">
        <v>9.2499999999999999E-2</v>
      </c>
      <c r="O5" s="8">
        <v>0.02</v>
      </c>
      <c r="P5" s="9">
        <f t="shared" si="1"/>
        <v>0.1125</v>
      </c>
      <c r="Q5" s="7">
        <f t="shared" si="5"/>
        <v>858.54962499999999</v>
      </c>
      <c r="R5" s="10">
        <v>0.2</v>
      </c>
      <c r="S5" s="7">
        <f t="shared" si="3"/>
        <v>171.709925</v>
      </c>
      <c r="T5" s="15">
        <f t="shared" si="4"/>
        <v>1030.25955</v>
      </c>
    </row>
    <row r="6" spans="1:20">
      <c r="A6" s="14" t="s">
        <v>35</v>
      </c>
      <c r="B6" s="5" t="s">
        <v>23</v>
      </c>
      <c r="C6" s="6" t="s">
        <v>36</v>
      </c>
      <c r="D6" s="6" t="s">
        <v>31</v>
      </c>
      <c r="E6" s="6">
        <v>1</v>
      </c>
      <c r="F6" s="6" t="s">
        <v>37</v>
      </c>
      <c r="G6" s="6">
        <v>1</v>
      </c>
      <c r="H6" s="6">
        <v>3</v>
      </c>
      <c r="I6" s="6">
        <v>2</v>
      </c>
      <c r="J6" s="6" t="s">
        <v>27</v>
      </c>
      <c r="K6" s="6" t="s">
        <v>28</v>
      </c>
      <c r="L6" s="7">
        <v>4859.8999999999996</v>
      </c>
      <c r="M6" s="7">
        <f t="shared" si="0"/>
        <v>4859.8999999999996</v>
      </c>
      <c r="N6" s="16">
        <v>9.2499999999999999E-2</v>
      </c>
      <c r="O6" s="8">
        <v>0.02</v>
      </c>
      <c r="P6" s="9">
        <f t="shared" si="1"/>
        <v>0.1125</v>
      </c>
      <c r="Q6" s="7">
        <f t="shared" ref="Q6:Q11" si="6">(M6*P6)+M6</f>
        <v>5406.6387500000001</v>
      </c>
      <c r="R6" s="10">
        <v>0.2</v>
      </c>
      <c r="S6" s="7">
        <f t="shared" si="3"/>
        <v>1081.3277500000002</v>
      </c>
      <c r="T6" s="15">
        <f t="shared" si="4"/>
        <v>6487.9665000000005</v>
      </c>
    </row>
    <row r="7" spans="1:20">
      <c r="A7" s="14" t="s">
        <v>33</v>
      </c>
      <c r="B7" s="5" t="s">
        <v>23</v>
      </c>
      <c r="C7" s="6" t="s">
        <v>38</v>
      </c>
      <c r="D7" s="6" t="s">
        <v>31</v>
      </c>
      <c r="E7" s="6">
        <v>1</v>
      </c>
      <c r="F7" s="6" t="s">
        <v>26</v>
      </c>
      <c r="G7" s="6">
        <v>1</v>
      </c>
      <c r="H7" s="6">
        <v>3</v>
      </c>
      <c r="I7" s="6">
        <v>2</v>
      </c>
      <c r="J7" s="6" t="s">
        <v>27</v>
      </c>
      <c r="K7" s="6" t="s">
        <v>28</v>
      </c>
      <c r="L7" s="7">
        <v>4595.8999999999996</v>
      </c>
      <c r="M7" s="7">
        <f t="shared" si="0"/>
        <v>4595.8999999999996</v>
      </c>
      <c r="N7" s="16">
        <v>9.2499999999999999E-2</v>
      </c>
      <c r="O7" s="8">
        <v>0.02</v>
      </c>
      <c r="P7" s="9">
        <f t="shared" si="1"/>
        <v>0.1125</v>
      </c>
      <c r="Q7" s="7">
        <f t="shared" ref="Q7" si="7">(M7*P7)+M7</f>
        <v>5112.9387499999993</v>
      </c>
      <c r="R7" s="10">
        <v>0.2</v>
      </c>
      <c r="S7" s="7">
        <f t="shared" si="3"/>
        <v>1022.5877499999999</v>
      </c>
      <c r="T7" s="15">
        <f t="shared" si="4"/>
        <v>6135.526499999999</v>
      </c>
    </row>
    <row r="8" spans="1:20">
      <c r="A8" s="14" t="s">
        <v>39</v>
      </c>
      <c r="B8" s="5" t="s">
        <v>23</v>
      </c>
      <c r="C8" s="6" t="s">
        <v>40</v>
      </c>
      <c r="D8" s="6" t="s">
        <v>41</v>
      </c>
      <c r="E8" s="6">
        <v>10</v>
      </c>
      <c r="F8" s="6" t="s">
        <v>42</v>
      </c>
      <c r="G8" s="6">
        <v>3</v>
      </c>
      <c r="H8" s="6">
        <v>2</v>
      </c>
      <c r="I8" s="6">
        <v>4</v>
      </c>
      <c r="J8" s="6" t="s">
        <v>43</v>
      </c>
      <c r="K8" s="6" t="s">
        <v>28</v>
      </c>
      <c r="L8" s="7">
        <v>14500</v>
      </c>
      <c r="M8" s="7">
        <f t="shared" si="0"/>
        <v>145000</v>
      </c>
      <c r="N8" s="16">
        <v>9.2499999999999999E-2</v>
      </c>
      <c r="O8" s="8">
        <v>0.02</v>
      </c>
      <c r="P8" s="9">
        <f t="shared" si="1"/>
        <v>0.1125</v>
      </c>
      <c r="Q8" s="7">
        <f t="shared" ref="Q8" si="8">(M8*P8)+M8</f>
        <v>161312.5</v>
      </c>
      <c r="R8" s="10">
        <v>0.2</v>
      </c>
      <c r="S8" s="7">
        <f t="shared" si="3"/>
        <v>32262.5</v>
      </c>
      <c r="T8" s="15">
        <f t="shared" si="4"/>
        <v>193575</v>
      </c>
    </row>
    <row r="9" spans="1:20">
      <c r="A9" s="14" t="s">
        <v>44</v>
      </c>
      <c r="B9" s="5" t="s">
        <v>45</v>
      </c>
      <c r="C9" s="6" t="s">
        <v>46</v>
      </c>
      <c r="D9" s="6" t="s">
        <v>47</v>
      </c>
      <c r="E9" s="6">
        <v>1</v>
      </c>
      <c r="F9" s="6" t="s">
        <v>32</v>
      </c>
      <c r="G9" s="6">
        <v>3</v>
      </c>
      <c r="H9" s="6">
        <v>1</v>
      </c>
      <c r="I9" s="6">
        <v>4</v>
      </c>
      <c r="J9" s="6" t="s">
        <v>48</v>
      </c>
      <c r="K9" s="6" t="s">
        <v>28</v>
      </c>
      <c r="L9" s="7">
        <v>2000</v>
      </c>
      <c r="M9" s="7">
        <f t="shared" si="0"/>
        <v>2000</v>
      </c>
      <c r="N9" s="16">
        <v>9.2499999999999999E-2</v>
      </c>
      <c r="O9" s="8">
        <v>0.02</v>
      </c>
      <c r="P9" s="9">
        <f t="shared" si="1"/>
        <v>0.1125</v>
      </c>
      <c r="Q9" s="7">
        <f t="shared" si="6"/>
        <v>2225</v>
      </c>
      <c r="R9" s="10">
        <v>0.1</v>
      </c>
      <c r="S9" s="7">
        <f t="shared" si="3"/>
        <v>222.5</v>
      </c>
      <c r="T9" s="15">
        <f t="shared" si="4"/>
        <v>2447.5</v>
      </c>
    </row>
    <row r="10" spans="1:20">
      <c r="A10" s="14" t="s">
        <v>49</v>
      </c>
      <c r="B10" s="5" t="s">
        <v>50</v>
      </c>
      <c r="C10" s="6" t="s">
        <v>51</v>
      </c>
      <c r="D10" s="6" t="s">
        <v>39</v>
      </c>
      <c r="E10" s="6">
        <v>4</v>
      </c>
      <c r="F10" s="6" t="s">
        <v>32</v>
      </c>
      <c r="G10" s="6">
        <v>4</v>
      </c>
      <c r="H10" s="6">
        <v>1</v>
      </c>
      <c r="I10" s="6">
        <v>0</v>
      </c>
      <c r="J10" s="6" t="s">
        <v>27</v>
      </c>
      <c r="K10" s="6" t="s">
        <v>28</v>
      </c>
      <c r="L10" s="7">
        <v>200</v>
      </c>
      <c r="M10" s="7">
        <f t="shared" si="0"/>
        <v>800</v>
      </c>
      <c r="N10" s="16">
        <v>9.2499999999999999E-2</v>
      </c>
      <c r="O10" s="8">
        <v>0.02</v>
      </c>
      <c r="P10" s="9">
        <f t="shared" si="1"/>
        <v>0.1125</v>
      </c>
      <c r="Q10" s="7">
        <f t="shared" si="6"/>
        <v>890</v>
      </c>
      <c r="R10" s="10">
        <v>0.4</v>
      </c>
      <c r="S10" s="7">
        <f t="shared" si="3"/>
        <v>356</v>
      </c>
      <c r="T10" s="15">
        <f t="shared" si="4"/>
        <v>1246</v>
      </c>
    </row>
    <row r="11" spans="1:20">
      <c r="A11" s="14" t="s">
        <v>52</v>
      </c>
      <c r="B11" s="5" t="s">
        <v>50</v>
      </c>
      <c r="C11" s="6" t="s">
        <v>53</v>
      </c>
      <c r="D11" s="6" t="s">
        <v>49</v>
      </c>
      <c r="E11" s="6">
        <v>10</v>
      </c>
      <c r="F11" s="6" t="s">
        <v>32</v>
      </c>
      <c r="G11" s="6">
        <v>3</v>
      </c>
      <c r="H11" s="6">
        <v>4</v>
      </c>
      <c r="I11" s="6">
        <v>8</v>
      </c>
      <c r="J11" s="6" t="s">
        <v>27</v>
      </c>
      <c r="K11" s="6" t="s">
        <v>28</v>
      </c>
      <c r="L11" s="7">
        <v>350</v>
      </c>
      <c r="M11" s="7">
        <f t="shared" si="0"/>
        <v>3500</v>
      </c>
      <c r="N11" s="16">
        <v>9.2499999999999999E-2</v>
      </c>
      <c r="O11" s="8">
        <v>0.02</v>
      </c>
      <c r="P11" s="9">
        <f t="shared" si="1"/>
        <v>0.1125</v>
      </c>
      <c r="Q11" s="7">
        <f t="shared" si="6"/>
        <v>3893.75</v>
      </c>
      <c r="R11" s="10">
        <v>0.5</v>
      </c>
      <c r="S11" s="7">
        <f t="shared" si="3"/>
        <v>1946.875</v>
      </c>
      <c r="T11" s="15">
        <f t="shared" si="4"/>
        <v>5840.625</v>
      </c>
    </row>
    <row r="12" spans="1:20">
      <c r="A12" s="17" t="s">
        <v>54</v>
      </c>
      <c r="B12" s="17" t="s">
        <v>23</v>
      </c>
      <c r="C12" s="18" t="s">
        <v>40</v>
      </c>
      <c r="D12" s="18" t="s">
        <v>41</v>
      </c>
      <c r="E12" s="18">
        <v>10</v>
      </c>
      <c r="F12" s="25" t="s">
        <v>42</v>
      </c>
      <c r="G12" s="18">
        <v>3</v>
      </c>
      <c r="H12" s="25">
        <v>2</v>
      </c>
      <c r="I12" s="25">
        <v>4</v>
      </c>
      <c r="J12" s="18" t="s">
        <v>43</v>
      </c>
      <c r="K12" s="18" t="s">
        <v>55</v>
      </c>
      <c r="L12" s="31">
        <v>5000</v>
      </c>
      <c r="M12" s="31">
        <f t="shared" si="0"/>
        <v>50000</v>
      </c>
      <c r="N12" s="20">
        <v>0</v>
      </c>
      <c r="O12" s="21">
        <v>0</v>
      </c>
      <c r="P12" s="22">
        <f t="shared" si="1"/>
        <v>0</v>
      </c>
      <c r="Q12" s="31">
        <f>(M12*P12)+M12</f>
        <v>50000</v>
      </c>
      <c r="R12" s="23">
        <v>0.05</v>
      </c>
      <c r="S12" s="19">
        <f t="shared" si="3"/>
        <v>2500</v>
      </c>
      <c r="T12" s="24">
        <f t="shared" si="4"/>
        <v>52500</v>
      </c>
    </row>
  </sheetData>
  <mergeCells count="3">
    <mergeCell ref="R2:S2"/>
    <mergeCell ref="N1:P1"/>
    <mergeCell ref="G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2006-09-25T12:47:36Z</dcterms:created>
  <dcterms:modified xsi:type="dcterms:W3CDTF">2019-03-29T00:22:58Z</dcterms:modified>
  <cp:category/>
  <cp:contentStatus/>
</cp:coreProperties>
</file>