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50481813025\Downloads\"/>
    </mc:Choice>
  </mc:AlternateContent>
  <bookViews>
    <workbookView xWindow="0" yWindow="0" windowWidth="21600" windowHeight="96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Q12" i="1"/>
  <c r="Q7" i="1" l="1"/>
  <c r="R7" i="1" s="1"/>
  <c r="T7" i="1" s="1"/>
  <c r="M7" i="1"/>
  <c r="M8" i="1"/>
  <c r="M9" i="1"/>
  <c r="M10" i="1"/>
  <c r="M11" i="1"/>
  <c r="U7" i="1" l="1"/>
  <c r="M12" i="1" l="1"/>
  <c r="R12" i="1" s="1"/>
  <c r="Q11" i="1"/>
  <c r="R11" i="1" s="1"/>
  <c r="Q10" i="1"/>
  <c r="Q9" i="1"/>
  <c r="R9" i="1" s="1"/>
  <c r="Q8" i="1"/>
  <c r="R8" i="1" s="1"/>
  <c r="Q6" i="1"/>
  <c r="M6" i="1"/>
  <c r="Q5" i="1"/>
  <c r="M5" i="1"/>
  <c r="Q4" i="1"/>
  <c r="M4" i="1"/>
  <c r="Q3" i="1"/>
  <c r="M3" i="1"/>
  <c r="R4" i="1" l="1"/>
  <c r="R6" i="1"/>
  <c r="T6" i="1" s="1"/>
  <c r="U6" i="1" s="1"/>
  <c r="R3" i="1"/>
  <c r="T3" i="1" s="1"/>
  <c r="U3" i="1" s="1"/>
  <c r="R10" i="1"/>
  <c r="T10" i="1" s="1"/>
  <c r="U10" i="1" s="1"/>
  <c r="R5" i="1"/>
  <c r="T5" i="1" s="1"/>
  <c r="U5" i="1" s="1"/>
  <c r="T12" i="1"/>
  <c r="U12" i="1" s="1"/>
  <c r="T11" i="1"/>
  <c r="U11" i="1" s="1"/>
  <c r="T8" i="1"/>
  <c r="U8" i="1" s="1"/>
  <c r="T4" i="1"/>
  <c r="U4" i="1" s="1"/>
  <c r="T9" i="1"/>
  <c r="U9" i="1" s="1"/>
</calcChain>
</file>

<file path=xl/sharedStrings.xml><?xml version="1.0" encoding="utf-8"?>
<sst xmlns="http://schemas.openxmlformats.org/spreadsheetml/2006/main" count="93" uniqueCount="56">
  <si>
    <t>SLA</t>
  </si>
  <si>
    <t>Suporte</t>
  </si>
  <si>
    <t xml:space="preserve">Impostos </t>
  </si>
  <si>
    <t>Medição</t>
  </si>
  <si>
    <t>Descrição (C, C e C)</t>
  </si>
  <si>
    <t>Prerequisitos</t>
  </si>
  <si>
    <t>Quantidade Mensal</t>
  </si>
  <si>
    <t>Cobertura</t>
  </si>
  <si>
    <t>Prioridade</t>
  </si>
  <si>
    <t>Atendimento (hrs)</t>
  </si>
  <si>
    <t>Resolução (hrs)</t>
  </si>
  <si>
    <t>Validade</t>
  </si>
  <si>
    <t>Localidade da Prestação</t>
  </si>
  <si>
    <t>Custo S/IMP por item</t>
  </si>
  <si>
    <t>Multiplo Custo</t>
  </si>
  <si>
    <t>PIS/COFINS</t>
  </si>
  <si>
    <t>ISS</t>
  </si>
  <si>
    <t>Totais</t>
  </si>
  <si>
    <t>Custo C/IMP</t>
  </si>
  <si>
    <t>Lucratividade</t>
  </si>
  <si>
    <t>Preço</t>
  </si>
  <si>
    <t>Produto</t>
  </si>
  <si>
    <t>Por item</t>
  </si>
  <si>
    <t>1 ano</t>
  </si>
  <si>
    <t>8x5</t>
  </si>
  <si>
    <t>6x5</t>
  </si>
  <si>
    <t>Serviços Exportação</t>
  </si>
  <si>
    <t>Processador Intel Core i5-8400 possuindo 6 núcleos com velocidade 2,80 GHz, cache de 9 MB</t>
  </si>
  <si>
    <t>Soquete FCLGA1151</t>
  </si>
  <si>
    <t>8x7</t>
  </si>
  <si>
    <t>HD externo portátil da Seagate com 4TB de capacidade e entrada USB</t>
  </si>
  <si>
    <t>Memória RAM HyperX FURY da Kingston de 8GB e velocidade de 2400Mhz</t>
  </si>
  <si>
    <t>Entrada USB</t>
  </si>
  <si>
    <t>Entrada HDMI</t>
  </si>
  <si>
    <t>CPU que suporte DDR4-2400</t>
  </si>
  <si>
    <t>6 meses</t>
  </si>
  <si>
    <t>Treinamento de arquitetura e instalação de hardware para impletamentação de médias e grandes empresas</t>
  </si>
  <si>
    <t>Monitor (25UM58-P) LED de 25 polegadas da marca LG com tela ultrawide, full hd, ips. Entrada HDMI e consumo de 27W. Acompanha cabo de alimentação bivolt, corrente e manual do usuário.</t>
  </si>
  <si>
    <t>3 anos</t>
  </si>
  <si>
    <t>Por hora</t>
  </si>
  <si>
    <t>Serviço</t>
  </si>
  <si>
    <t>São Paulo</t>
  </si>
  <si>
    <t>24x7</t>
  </si>
  <si>
    <t>Backup em nuvem (storage on-demand)</t>
  </si>
  <si>
    <t>Tipo</t>
  </si>
  <si>
    <t>Conexão com a internet</t>
  </si>
  <si>
    <t>India</t>
  </si>
  <si>
    <t xml:space="preserve">Instalação, configuração, monitoramento, manutenção e administração de banco de dados </t>
  </si>
  <si>
    <t>Por GB</t>
  </si>
  <si>
    <t xml:space="preserve">Teclado (MK235) da Logitech, layout ABNT2, pilha 2xAAA, receptor USB, alcance 100mt </t>
  </si>
  <si>
    <t>Mouse (MO251) sem fio da Multilaser 1200 DPI, tecnologia 2,4Ghz</t>
  </si>
  <si>
    <t>Windows 10, 8.1, 8, 7: Processador de 1 GHz e 32 bits (x86) ou 64 bits (x64), 2 GB de espaço disponível em disco rígido, unidade de CD-ROM/DVD ou conexão com a Internet, porta USB, Microsoft Internet Explorer</t>
  </si>
  <si>
    <t>Impressora (2676) jato de tinta térmico da HP, conectividade: USB ou Wi-Fi, scanner, copiadora, suporte: papel comum, papel fotográfico, papel brochura</t>
  </si>
  <si>
    <t>Windows Server / Linux</t>
  </si>
  <si>
    <t>Conhecimento básico em arquitetura e organização de computadores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</si>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</sst>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4" fontId="2" fillId="0" borderId="5" xfId="1" applyFont="1" applyBorder="1" applyAlignment="1">
      <alignment horizontal="center" vertical="center"/>
    </xf>
    <xf numFmtId="9" fontId="2" fillId="0" borderId="5" xfId="2" applyFont="1" applyBorder="1" applyAlignment="1">
      <alignment horizontal="center" vertical="center"/>
    </xf>
    <xf numFmtId="9" fontId="2" fillId="0" borderId="5" xfId="1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4" fontId="2" fillId="2" borderId="7" xfId="1" applyFont="1" applyFill="1" applyBorder="1" applyAlignment="1">
      <alignment horizontal="center" vertical="center"/>
    </xf>
    <xf numFmtId="9" fontId="2" fillId="2" borderId="7" xfId="2" applyFont="1" applyFill="1" applyBorder="1" applyAlignment="1">
      <alignment horizontal="center" vertical="center"/>
    </xf>
    <xf numFmtId="9" fontId="2" fillId="2" borderId="7" xfId="1" applyNumberFormat="1" applyFont="1" applyFill="1" applyBorder="1" applyAlignment="1">
      <alignment horizontal="center" vertical="center"/>
    </xf>
    <xf numFmtId="9" fontId="2" fillId="2" borderId="7" xfId="0" applyNumberFormat="1" applyFont="1" applyFill="1" applyBorder="1" applyAlignment="1">
      <alignment horizontal="center" vertical="center"/>
    </xf>
    <xf numFmtId="44" fontId="2" fillId="2" borderId="9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9" fontId="2" fillId="0" borderId="5" xfId="2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9" fontId="2" fillId="2" borderId="5" xfId="2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showGridLines="0" tabSelected="1" zoomScale="70" zoomScaleNormal="70" workbookViewId="0">
      <selection activeCell="E13" sqref="E13"/>
    </sheetView>
  </sheetViews>
  <sheetFormatPr defaultRowHeight="15" x14ac:dyDescent="0.25"/>
  <cols>
    <col min="1" max="1" width="12.42578125" style="20" customWidth="1"/>
    <col min="2" max="2" width="10.42578125" customWidth="1"/>
    <col min="3" max="3" width="50.85546875" customWidth="1"/>
    <col min="4" max="4" width="26.28515625" style="20" customWidth="1"/>
    <col min="5" max="5" width="12.42578125" customWidth="1"/>
    <col min="6" max="6" width="11.42578125" customWidth="1"/>
    <col min="7" max="7" width="12" customWidth="1"/>
    <col min="8" max="8" width="15.5703125" customWidth="1"/>
    <col min="9" max="9" width="11.85546875" customWidth="1"/>
    <col min="10" max="10" width="10.28515625" customWidth="1"/>
    <col min="11" max="11" width="14.85546875" customWidth="1"/>
    <col min="12" max="12" width="16.140625" customWidth="1"/>
    <col min="13" max="14" width="16" customWidth="1"/>
    <col min="15" max="15" width="12.5703125" customWidth="1"/>
    <col min="18" max="18" width="15.28515625" customWidth="1"/>
    <col min="20" max="20" width="15.85546875" customWidth="1"/>
    <col min="21" max="21" width="15.7109375" customWidth="1"/>
  </cols>
  <sheetData>
    <row r="1" spans="1:21" ht="16.5" thickBot="1" x14ac:dyDescent="0.3">
      <c r="A1" s="26"/>
      <c r="B1" s="27"/>
      <c r="C1" s="27"/>
      <c r="D1" s="27"/>
      <c r="E1" s="28"/>
      <c r="F1" s="15" t="s">
        <v>0</v>
      </c>
      <c r="G1" s="29" t="s">
        <v>1</v>
      </c>
      <c r="H1" s="29"/>
      <c r="I1" s="29"/>
      <c r="J1" s="34"/>
      <c r="K1" s="27"/>
      <c r="L1" s="27"/>
      <c r="M1" s="28"/>
      <c r="N1" s="24"/>
      <c r="O1" s="29" t="s">
        <v>2</v>
      </c>
      <c r="P1" s="29"/>
      <c r="Q1" s="29"/>
      <c r="R1" s="31"/>
      <c r="S1" s="32"/>
      <c r="T1" s="32"/>
      <c r="U1" s="33"/>
    </row>
    <row r="2" spans="1:21" s="20" customFormat="1" ht="37.5" customHeight="1" x14ac:dyDescent="0.25">
      <c r="A2" s="16" t="s">
        <v>44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  <c r="K2" s="17" t="s">
        <v>12</v>
      </c>
      <c r="L2" s="17" t="s">
        <v>13</v>
      </c>
      <c r="M2" s="17" t="s">
        <v>14</v>
      </c>
      <c r="N2" s="18" t="s">
        <v>55</v>
      </c>
      <c r="O2" s="17" t="s">
        <v>15</v>
      </c>
      <c r="P2" s="17" t="s">
        <v>16</v>
      </c>
      <c r="Q2" s="17" t="s">
        <v>17</v>
      </c>
      <c r="R2" s="17" t="s">
        <v>18</v>
      </c>
      <c r="S2" s="30" t="s">
        <v>19</v>
      </c>
      <c r="T2" s="30"/>
      <c r="U2" s="19" t="s">
        <v>20</v>
      </c>
    </row>
    <row r="3" spans="1:21" ht="63" x14ac:dyDescent="0.25">
      <c r="A3" s="21" t="s">
        <v>21</v>
      </c>
      <c r="B3" s="1" t="s">
        <v>22</v>
      </c>
      <c r="C3" s="2" t="s">
        <v>37</v>
      </c>
      <c r="D3" s="2" t="s">
        <v>33</v>
      </c>
      <c r="E3" s="1">
        <v>10</v>
      </c>
      <c r="F3" s="1" t="s">
        <v>24</v>
      </c>
      <c r="G3" s="1">
        <v>5</v>
      </c>
      <c r="H3" s="1">
        <v>0.5</v>
      </c>
      <c r="I3" s="1">
        <v>1</v>
      </c>
      <c r="J3" s="1" t="s">
        <v>23</v>
      </c>
      <c r="K3" s="1" t="s">
        <v>41</v>
      </c>
      <c r="L3" s="3">
        <v>500</v>
      </c>
      <c r="M3" s="3">
        <f t="shared" ref="M3:M12" si="0">E3*L3</f>
        <v>5000</v>
      </c>
      <c r="N3" s="3"/>
      <c r="O3" s="23">
        <f>3%+0.65%</f>
        <v>3.6499999999999998E-2</v>
      </c>
      <c r="P3" s="4">
        <v>0.02</v>
      </c>
      <c r="Q3" s="5">
        <f t="shared" ref="Q3:Q11" si="1">SUM(O3:P3)</f>
        <v>5.6499999999999995E-2</v>
      </c>
      <c r="R3" s="3">
        <f t="shared" ref="R3:R11" si="2">(M3*Q3)+M3</f>
        <v>5282.5</v>
      </c>
      <c r="S3" s="6">
        <v>0.3</v>
      </c>
      <c r="T3" s="3">
        <f t="shared" ref="T3:T12" si="3">R3*S3</f>
        <v>1584.75</v>
      </c>
      <c r="U3" s="7">
        <f t="shared" ref="U3:U12" si="4">R3+T3</f>
        <v>6867.25</v>
      </c>
    </row>
    <row r="4" spans="1:21" ht="33.75" customHeight="1" x14ac:dyDescent="0.25">
      <c r="A4" s="21" t="s">
        <v>21</v>
      </c>
      <c r="B4" s="1" t="s">
        <v>22</v>
      </c>
      <c r="C4" s="2" t="s">
        <v>27</v>
      </c>
      <c r="D4" s="2" t="s">
        <v>28</v>
      </c>
      <c r="E4" s="1">
        <v>20</v>
      </c>
      <c r="F4" s="1" t="s">
        <v>29</v>
      </c>
      <c r="G4" s="1">
        <v>1</v>
      </c>
      <c r="H4" s="1">
        <v>2</v>
      </c>
      <c r="I4" s="1">
        <v>4</v>
      </c>
      <c r="J4" s="1" t="s">
        <v>23</v>
      </c>
      <c r="K4" s="1" t="s">
        <v>41</v>
      </c>
      <c r="L4" s="3">
        <v>700</v>
      </c>
      <c r="M4" s="3">
        <f t="shared" si="0"/>
        <v>14000</v>
      </c>
      <c r="N4" s="3"/>
      <c r="O4" s="23">
        <f t="shared" ref="O4:O12" si="5">3%+0.65%</f>
        <v>3.6499999999999998E-2</v>
      </c>
      <c r="P4" s="4">
        <v>0.02</v>
      </c>
      <c r="Q4" s="5">
        <f t="shared" si="1"/>
        <v>5.6499999999999995E-2</v>
      </c>
      <c r="R4" s="3">
        <f t="shared" si="2"/>
        <v>14791</v>
      </c>
      <c r="S4" s="6">
        <v>0.25</v>
      </c>
      <c r="T4" s="3">
        <f t="shared" si="3"/>
        <v>3697.75</v>
      </c>
      <c r="U4" s="7">
        <f t="shared" si="4"/>
        <v>18488.75</v>
      </c>
    </row>
    <row r="5" spans="1:21" ht="31.5" x14ac:dyDescent="0.25">
      <c r="A5" s="21" t="s">
        <v>21</v>
      </c>
      <c r="B5" s="1" t="s">
        <v>22</v>
      </c>
      <c r="C5" s="2" t="s">
        <v>30</v>
      </c>
      <c r="D5" s="2" t="s">
        <v>32</v>
      </c>
      <c r="E5" s="1">
        <v>30</v>
      </c>
      <c r="F5" s="1" t="s">
        <v>24</v>
      </c>
      <c r="G5" s="1">
        <v>3</v>
      </c>
      <c r="H5" s="1">
        <v>1</v>
      </c>
      <c r="I5" s="1">
        <v>1</v>
      </c>
      <c r="J5" s="1" t="s">
        <v>35</v>
      </c>
      <c r="K5" s="1" t="s">
        <v>41</v>
      </c>
      <c r="L5" s="3">
        <v>490</v>
      </c>
      <c r="M5" s="3">
        <f t="shared" si="0"/>
        <v>14700</v>
      </c>
      <c r="N5" s="3"/>
      <c r="O5" s="23">
        <f t="shared" si="5"/>
        <v>3.6499999999999998E-2</v>
      </c>
      <c r="P5" s="4">
        <v>0.02</v>
      </c>
      <c r="Q5" s="5">
        <f t="shared" si="1"/>
        <v>5.6499999999999995E-2</v>
      </c>
      <c r="R5" s="3">
        <f t="shared" si="2"/>
        <v>15530.55</v>
      </c>
      <c r="S5" s="6">
        <v>0.25</v>
      </c>
      <c r="T5" s="3">
        <f t="shared" si="3"/>
        <v>3882.6374999999998</v>
      </c>
      <c r="U5" s="7">
        <f t="shared" si="4"/>
        <v>19413.1875</v>
      </c>
    </row>
    <row r="6" spans="1:21" ht="31.5" x14ac:dyDescent="0.25">
      <c r="A6" s="21" t="s">
        <v>21</v>
      </c>
      <c r="B6" s="1" t="s">
        <v>22</v>
      </c>
      <c r="C6" s="2" t="s">
        <v>31</v>
      </c>
      <c r="D6" s="2" t="s">
        <v>34</v>
      </c>
      <c r="E6" s="1">
        <v>15</v>
      </c>
      <c r="F6" s="1" t="s">
        <v>29</v>
      </c>
      <c r="G6" s="1">
        <v>1</v>
      </c>
      <c r="H6" s="1">
        <v>2</v>
      </c>
      <c r="I6" s="1">
        <v>4</v>
      </c>
      <c r="J6" s="1" t="s">
        <v>23</v>
      </c>
      <c r="K6" s="1" t="s">
        <v>41</v>
      </c>
      <c r="L6" s="3">
        <v>250</v>
      </c>
      <c r="M6" s="3">
        <f t="shared" si="0"/>
        <v>3750</v>
      </c>
      <c r="N6" s="3"/>
      <c r="O6" s="23">
        <f t="shared" si="5"/>
        <v>3.6499999999999998E-2</v>
      </c>
      <c r="P6" s="4">
        <v>0.02</v>
      </c>
      <c r="Q6" s="5">
        <f t="shared" si="1"/>
        <v>5.6499999999999995E-2</v>
      </c>
      <c r="R6" s="3">
        <f t="shared" si="2"/>
        <v>3961.875</v>
      </c>
      <c r="S6" s="6">
        <v>0.35</v>
      </c>
      <c r="T6" s="3">
        <f t="shared" si="3"/>
        <v>1386.65625</v>
      </c>
      <c r="U6" s="7">
        <f t="shared" si="4"/>
        <v>5348.53125</v>
      </c>
    </row>
    <row r="7" spans="1:21" ht="31.5" x14ac:dyDescent="0.25">
      <c r="A7" s="21" t="s">
        <v>21</v>
      </c>
      <c r="B7" s="1" t="s">
        <v>22</v>
      </c>
      <c r="C7" s="2" t="s">
        <v>50</v>
      </c>
      <c r="D7" s="2" t="s">
        <v>32</v>
      </c>
      <c r="E7" s="1">
        <v>60</v>
      </c>
      <c r="F7" s="1" t="s">
        <v>25</v>
      </c>
      <c r="G7" s="1">
        <v>5</v>
      </c>
      <c r="H7" s="1">
        <v>0.25</v>
      </c>
      <c r="I7" s="1">
        <v>0.5</v>
      </c>
      <c r="J7" s="1" t="s">
        <v>35</v>
      </c>
      <c r="K7" s="1" t="s">
        <v>41</v>
      </c>
      <c r="L7" s="3">
        <v>35</v>
      </c>
      <c r="M7" s="3">
        <f t="shared" si="0"/>
        <v>2100</v>
      </c>
      <c r="N7" s="3"/>
      <c r="O7" s="23">
        <f t="shared" si="5"/>
        <v>3.6499999999999998E-2</v>
      </c>
      <c r="P7" s="4">
        <v>0.02</v>
      </c>
      <c r="Q7" s="5">
        <f t="shared" si="1"/>
        <v>5.6499999999999995E-2</v>
      </c>
      <c r="R7" s="3">
        <f t="shared" si="2"/>
        <v>2218.65</v>
      </c>
      <c r="S7" s="6">
        <v>0.45</v>
      </c>
      <c r="T7" s="3">
        <f t="shared" si="3"/>
        <v>998.39250000000004</v>
      </c>
      <c r="U7" s="7">
        <f t="shared" si="4"/>
        <v>3217.0425</v>
      </c>
    </row>
    <row r="8" spans="1:21" ht="31.5" x14ac:dyDescent="0.25">
      <c r="A8" s="21" t="s">
        <v>21</v>
      </c>
      <c r="B8" s="1" t="s">
        <v>22</v>
      </c>
      <c r="C8" s="2" t="s">
        <v>49</v>
      </c>
      <c r="D8" s="2" t="s">
        <v>32</v>
      </c>
      <c r="E8" s="1">
        <v>65</v>
      </c>
      <c r="F8" s="1" t="s">
        <v>25</v>
      </c>
      <c r="G8" s="1">
        <v>5</v>
      </c>
      <c r="H8" s="1">
        <v>0.25</v>
      </c>
      <c r="I8" s="1">
        <v>0.5</v>
      </c>
      <c r="J8" s="1" t="s">
        <v>35</v>
      </c>
      <c r="K8" s="1" t="s">
        <v>41</v>
      </c>
      <c r="L8" s="3">
        <v>60</v>
      </c>
      <c r="M8" s="3">
        <f t="shared" si="0"/>
        <v>3900</v>
      </c>
      <c r="N8" s="3"/>
      <c r="O8" s="23">
        <f t="shared" si="5"/>
        <v>3.6499999999999998E-2</v>
      </c>
      <c r="P8" s="4">
        <v>0.02</v>
      </c>
      <c r="Q8" s="5">
        <f t="shared" si="1"/>
        <v>5.6499999999999995E-2</v>
      </c>
      <c r="R8" s="3">
        <f t="shared" si="2"/>
        <v>4120.3500000000004</v>
      </c>
      <c r="S8" s="6">
        <v>0.45</v>
      </c>
      <c r="T8" s="3">
        <f t="shared" si="3"/>
        <v>1854.1575000000003</v>
      </c>
      <c r="U8" s="7">
        <f t="shared" si="4"/>
        <v>5974.5075000000006</v>
      </c>
    </row>
    <row r="9" spans="1:21" ht="141.75" x14ac:dyDescent="0.25">
      <c r="A9" s="21" t="s">
        <v>21</v>
      </c>
      <c r="B9" s="1" t="s">
        <v>22</v>
      </c>
      <c r="C9" s="2" t="s">
        <v>52</v>
      </c>
      <c r="D9" s="2" t="s">
        <v>51</v>
      </c>
      <c r="E9" s="1">
        <v>10</v>
      </c>
      <c r="F9" s="1" t="s">
        <v>24</v>
      </c>
      <c r="G9" s="1">
        <v>2</v>
      </c>
      <c r="H9" s="1">
        <v>2</v>
      </c>
      <c r="I9" s="1">
        <v>3</v>
      </c>
      <c r="J9" s="1" t="s">
        <v>23</v>
      </c>
      <c r="K9" s="1" t="s">
        <v>41</v>
      </c>
      <c r="L9" s="3">
        <v>360</v>
      </c>
      <c r="M9" s="3">
        <f t="shared" si="0"/>
        <v>3600</v>
      </c>
      <c r="N9" s="3"/>
      <c r="O9" s="23">
        <f t="shared" si="5"/>
        <v>3.6499999999999998E-2</v>
      </c>
      <c r="P9" s="4">
        <v>0.02</v>
      </c>
      <c r="Q9" s="5">
        <f t="shared" si="1"/>
        <v>5.6499999999999995E-2</v>
      </c>
      <c r="R9" s="3">
        <f t="shared" si="2"/>
        <v>3803.4</v>
      </c>
      <c r="S9" s="6">
        <v>0.35</v>
      </c>
      <c r="T9" s="3">
        <f t="shared" si="3"/>
        <v>1331.19</v>
      </c>
      <c r="U9" s="7">
        <f t="shared" si="4"/>
        <v>5134.59</v>
      </c>
    </row>
    <row r="10" spans="1:21" ht="31.5" x14ac:dyDescent="0.25">
      <c r="A10" s="21" t="s">
        <v>40</v>
      </c>
      <c r="B10" s="1" t="s">
        <v>48</v>
      </c>
      <c r="C10" s="2" t="s">
        <v>47</v>
      </c>
      <c r="D10" s="2" t="s">
        <v>53</v>
      </c>
      <c r="E10" s="1">
        <v>60</v>
      </c>
      <c r="F10" s="1" t="s">
        <v>42</v>
      </c>
      <c r="G10" s="1">
        <v>1</v>
      </c>
      <c r="H10" s="1">
        <v>3</v>
      </c>
      <c r="I10" s="1">
        <v>6</v>
      </c>
      <c r="J10" s="1" t="s">
        <v>23</v>
      </c>
      <c r="K10" s="1" t="s">
        <v>41</v>
      </c>
      <c r="L10" s="3">
        <v>300</v>
      </c>
      <c r="M10" s="3">
        <f t="shared" si="0"/>
        <v>18000</v>
      </c>
      <c r="N10" s="3"/>
      <c r="O10" s="23">
        <f t="shared" si="5"/>
        <v>3.6499999999999998E-2</v>
      </c>
      <c r="P10" s="4">
        <v>0.02</v>
      </c>
      <c r="Q10" s="5">
        <f t="shared" si="1"/>
        <v>5.6499999999999995E-2</v>
      </c>
      <c r="R10" s="3">
        <f t="shared" si="2"/>
        <v>19017</v>
      </c>
      <c r="S10" s="6">
        <v>0.35</v>
      </c>
      <c r="T10" s="3">
        <f t="shared" si="3"/>
        <v>6655.95</v>
      </c>
      <c r="U10" s="7">
        <f t="shared" si="4"/>
        <v>25672.95</v>
      </c>
    </row>
    <row r="11" spans="1:21" ht="65.25" customHeight="1" x14ac:dyDescent="0.25">
      <c r="A11" s="21" t="s">
        <v>40</v>
      </c>
      <c r="B11" s="1" t="s">
        <v>39</v>
      </c>
      <c r="C11" s="2" t="s">
        <v>36</v>
      </c>
      <c r="D11" s="2" t="s">
        <v>54</v>
      </c>
      <c r="E11" s="1">
        <v>300</v>
      </c>
      <c r="F11" s="1" t="s">
        <v>25</v>
      </c>
      <c r="G11" s="1">
        <v>3</v>
      </c>
      <c r="H11" s="1">
        <v>0</v>
      </c>
      <c r="I11" s="1">
        <v>0</v>
      </c>
      <c r="J11" s="1" t="s">
        <v>38</v>
      </c>
      <c r="K11" s="1" t="s">
        <v>41</v>
      </c>
      <c r="L11" s="3">
        <v>12</v>
      </c>
      <c r="M11" s="3">
        <f t="shared" si="0"/>
        <v>3600</v>
      </c>
      <c r="N11" s="3"/>
      <c r="O11" s="23">
        <f t="shared" si="5"/>
        <v>3.6499999999999998E-2</v>
      </c>
      <c r="P11" s="4">
        <v>0.02</v>
      </c>
      <c r="Q11" s="5">
        <f t="shared" si="1"/>
        <v>5.6499999999999995E-2</v>
      </c>
      <c r="R11" s="3">
        <f t="shared" si="2"/>
        <v>3803.4</v>
      </c>
      <c r="S11" s="6">
        <v>0.5</v>
      </c>
      <c r="T11" s="3">
        <f t="shared" si="3"/>
        <v>1901.7</v>
      </c>
      <c r="U11" s="7">
        <f t="shared" si="4"/>
        <v>5705.1</v>
      </c>
    </row>
    <row r="12" spans="1:21" ht="32.25" thickBot="1" x14ac:dyDescent="0.3">
      <c r="A12" s="22" t="s">
        <v>26</v>
      </c>
      <c r="B12" s="8" t="s">
        <v>48</v>
      </c>
      <c r="C12" s="14" t="s">
        <v>43</v>
      </c>
      <c r="D12" s="14" t="s">
        <v>45</v>
      </c>
      <c r="E12" s="8">
        <v>15</v>
      </c>
      <c r="F12" s="8" t="s">
        <v>42</v>
      </c>
      <c r="G12" s="8">
        <v>1</v>
      </c>
      <c r="H12" s="8">
        <v>2</v>
      </c>
      <c r="I12" s="8">
        <v>6</v>
      </c>
      <c r="J12" s="8" t="s">
        <v>23</v>
      </c>
      <c r="K12" s="8" t="s">
        <v>46</v>
      </c>
      <c r="L12" s="9">
        <v>260</v>
      </c>
      <c r="M12" s="9">
        <f t="shared" si="0"/>
        <v>3900</v>
      </c>
      <c r="N12" s="11">
        <v>0.24</v>
      </c>
      <c r="O12" s="25">
        <f t="shared" si="5"/>
        <v>3.6499999999999998E-2</v>
      </c>
      <c r="P12" s="10">
        <v>0.02</v>
      </c>
      <c r="Q12" s="11">
        <f>SUM(N12:P12)</f>
        <v>0.29649999999999999</v>
      </c>
      <c r="R12" s="9">
        <f>(M12*Q12)+M12</f>
        <v>5056.3500000000004</v>
      </c>
      <c r="S12" s="12">
        <v>0.15</v>
      </c>
      <c r="T12" s="9">
        <f t="shared" si="3"/>
        <v>758.45249999999999</v>
      </c>
      <c r="U12" s="13">
        <f t="shared" si="4"/>
        <v>5814.8025000000007</v>
      </c>
    </row>
  </sheetData>
  <mergeCells count="6">
    <mergeCell ref="A1:E1"/>
    <mergeCell ref="G1:I1"/>
    <mergeCell ref="O1:Q1"/>
    <mergeCell ref="S2:T2"/>
    <mergeCell ref="R1:U1"/>
    <mergeCell ref="J1:M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FIORI DOS SANTOS</dc:creator>
  <cp:lastModifiedBy>NATALIA FIORI DOS SANTOS</cp:lastModifiedBy>
  <dcterms:created xsi:type="dcterms:W3CDTF">2019-03-26T00:31:57Z</dcterms:created>
  <dcterms:modified xsi:type="dcterms:W3CDTF">2019-03-29T00:23:03Z</dcterms:modified>
</cp:coreProperties>
</file>