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50481713054\Desktop\"/>
    </mc:Choice>
  </mc:AlternateContent>
  <bookViews>
    <workbookView xWindow="0" yWindow="0" windowWidth="21600" windowHeight="9645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7" i="1" l="1"/>
  <c r="P19" i="1" l="1"/>
  <c r="M19" i="1"/>
  <c r="Q18" i="1"/>
  <c r="P18" i="1"/>
  <c r="M18" i="1"/>
  <c r="P17" i="1"/>
  <c r="Q17" i="1" s="1"/>
  <c r="P16" i="1"/>
  <c r="M16" i="1"/>
  <c r="Q16" i="1" s="1"/>
  <c r="P15" i="1"/>
  <c r="M15" i="1"/>
  <c r="P14" i="1"/>
  <c r="Q14" i="1" s="1"/>
  <c r="M14" i="1"/>
  <c r="P13" i="1"/>
  <c r="M13" i="1"/>
  <c r="P12" i="1"/>
  <c r="M12" i="1"/>
  <c r="P11" i="1"/>
  <c r="M11" i="1"/>
  <c r="P10" i="1"/>
  <c r="Q10" i="1" s="1"/>
  <c r="M10" i="1"/>
  <c r="P6" i="1"/>
  <c r="M6" i="1"/>
  <c r="Q6" i="1" s="1"/>
  <c r="P5" i="1"/>
  <c r="M5" i="1"/>
  <c r="Q5" i="1" s="1"/>
  <c r="P4" i="1"/>
  <c r="Q4" i="1" s="1"/>
  <c r="M4" i="1"/>
  <c r="Q3" i="1"/>
  <c r="P3" i="1"/>
  <c r="M3" i="1"/>
  <c r="P2" i="1"/>
  <c r="M2" i="1"/>
  <c r="Q2" i="1" s="1"/>
  <c r="Q12" i="1" l="1"/>
  <c r="S12" i="1" s="1"/>
  <c r="T12" i="1" s="1"/>
  <c r="Q13" i="1"/>
  <c r="Q19" i="1"/>
  <c r="S19" i="1" s="1"/>
  <c r="T19" i="1" s="1"/>
  <c r="Q15" i="1"/>
  <c r="S15" i="1" s="1"/>
  <c r="T15" i="1" s="1"/>
  <c r="Q11" i="1"/>
  <c r="S11" i="1" s="1"/>
  <c r="T11" i="1" s="1"/>
  <c r="S4" i="1"/>
  <c r="T4" i="1" s="1"/>
  <c r="S13" i="1"/>
  <c r="T13" i="1" s="1"/>
  <c r="S5" i="1"/>
  <c r="T5" i="1"/>
  <c r="S17" i="1"/>
  <c r="T17" i="1" s="1"/>
  <c r="S2" i="1"/>
  <c r="T2" i="1" s="1"/>
  <c r="T6" i="1"/>
  <c r="S6" i="1"/>
  <c r="S16" i="1"/>
  <c r="T16" i="1" s="1"/>
  <c r="S3" i="1"/>
  <c r="T3" i="1" s="1"/>
  <c r="S10" i="1"/>
  <c r="T10" i="1" s="1"/>
  <c r="S14" i="1"/>
  <c r="T14" i="1" s="1"/>
  <c r="S18" i="1"/>
  <c r="T18" i="1" s="1"/>
</calcChain>
</file>

<file path=xl/sharedStrings.xml><?xml version="1.0" encoding="utf-8"?>
<sst xmlns="http://schemas.openxmlformats.org/spreadsheetml/2006/main" count="163" uniqueCount="87">
  <si>
    <t>Tipo</t>
  </si>
  <si>
    <t>Medição</t>
  </si>
  <si>
    <t>Descrição</t>
  </si>
  <si>
    <t>Prerequisitos</t>
  </si>
  <si>
    <t>Baseline Mensal</t>
  </si>
  <si>
    <t xml:space="preserve">Cobertura por atendimento </t>
  </si>
  <si>
    <t>Cobertura por solução</t>
  </si>
  <si>
    <t>Validade</t>
  </si>
  <si>
    <t>Localidade da Prestação</t>
  </si>
  <si>
    <t>Custo S/IMP por item</t>
  </si>
  <si>
    <t>PIS/COFINS</t>
  </si>
  <si>
    <t>ISS</t>
  </si>
  <si>
    <t>Totais</t>
  </si>
  <si>
    <t>Custo C/IMP</t>
  </si>
  <si>
    <t>Lucratividade</t>
  </si>
  <si>
    <t>Preço</t>
  </si>
  <si>
    <t>Produto</t>
  </si>
  <si>
    <t>Por item</t>
  </si>
  <si>
    <t>X</t>
  </si>
  <si>
    <t>Y</t>
  </si>
  <si>
    <t>8x5</t>
  </si>
  <si>
    <t>1 ano</t>
  </si>
  <si>
    <t>Campinas</t>
  </si>
  <si>
    <t xml:space="preserve">Serviços </t>
  </si>
  <si>
    <t>Por Hora</t>
  </si>
  <si>
    <t>24x7</t>
  </si>
  <si>
    <t>Indaiatuba</t>
  </si>
  <si>
    <t>Por Semana</t>
  </si>
  <si>
    <t>20x5</t>
  </si>
  <si>
    <t>Sorocaba</t>
  </si>
  <si>
    <t>Por Mês</t>
  </si>
  <si>
    <t>8x7</t>
  </si>
  <si>
    <t>São Paulo</t>
  </si>
  <si>
    <t>Serviços</t>
  </si>
  <si>
    <t>Por Serviço Completo</t>
  </si>
  <si>
    <t>12x5</t>
  </si>
  <si>
    <t>Manaus</t>
  </si>
  <si>
    <t>Baseline ($/H)</t>
  </si>
  <si>
    <t>Serviços de manutenção das plataformas computacionais</t>
  </si>
  <si>
    <t>Nível técnico requerido do profissional: Pleno.
Correspondem aos serviços os quais garantem que os diversos dispositivos computacionais de propriedade da organização, desde computadores de grande porte a laptops e notebooks, sejam mantidos em pleno funcionamento.</t>
  </si>
  <si>
    <t>Serviços de telecomunicações</t>
  </si>
  <si>
    <t>Serviços de gestão de TI</t>
  </si>
  <si>
    <t>Serviços de pesquisa e desenvolvimento em TI</t>
  </si>
  <si>
    <t>Serviços de gestão das instalações físicas</t>
  </si>
  <si>
    <t>Por Item</t>
  </si>
  <si>
    <t xml:space="preserve">Junior </t>
  </si>
  <si>
    <t>Pleno</t>
  </si>
  <si>
    <t>Sênior</t>
  </si>
  <si>
    <t>Baseline Diário</t>
  </si>
  <si>
    <t>Pré-requisitos</t>
  </si>
  <si>
    <t>Serviço oferecido somente para máquinas Lenovo que utilizam Ubuntu (versão autorizada 16.04 )</t>
  </si>
  <si>
    <t>Serviço oferecido a clientes que instalarem o equipamento de radiofrequência permitido pela organização</t>
  </si>
  <si>
    <t>Serviço oferecido a clientes que possam instituir ao profissional um cargo de liderança em TI, visando a integração da organização contratante</t>
  </si>
  <si>
    <t>Serviço oferecido somente para clientes contratantes que possuírem um servidor Cloud previamente configurado</t>
  </si>
  <si>
    <t>Serviço oferecido a clientes que possuírem um Data Center e um laboratório de TI</t>
  </si>
  <si>
    <t>Nero 2018 Standard Suite</t>
  </si>
  <si>
    <t>Kaspersky Anti-Virus 2018</t>
  </si>
  <si>
    <t>Ter uma máquina com Windows 7, 8/8.1 ou 10.</t>
  </si>
  <si>
    <t>Ter uma máquina com Windows XP, Vista, 7, 8/8.1 ou 10.</t>
  </si>
  <si>
    <t>Nível técnico requerido do profissional: Júnior
O Nero Standard Suite é um conjunto de ferramentas multimídia para gravação, cópia, criação, edição, reprodução, transmissão em tempo real, extração ou conversão, quer você esteja usando o seu computador, sua máquina fotográfica ou seu smartphone.</t>
  </si>
  <si>
    <t>Nível técnico requerido do profissional: Júnior
O Kaspersky Anti-Virus oferece proteção contra todos os tipos de malware, protegendo você contra os vírus, spyware, worms e cavalos de Troia mais recentes e muito mais. É a solução de segurança fácil de usar que não deixa seu PC lento. Com ele, sua identidade digital e suas senhas estão protegidas e seguras ao fazer compras, usar bancos virtuais ou redes sociais online.</t>
  </si>
  <si>
    <t>Artisteer Home &amp; Academic Edition</t>
  </si>
  <si>
    <t>Nível técnico requerido do profissional: Júnior 
O Artisteer é um software para criação de modelos para sites e temas para blogs. Permite que você crie designs para sites editando gráficos, criando códigos em XHTML e CSS e criando modelos gráficos de sites, além de temas para os sites de blog Wordpress e Blogger, sem precisar ter conhecimentos de programação.</t>
  </si>
  <si>
    <t>1AVShare</t>
  </si>
  <si>
    <t>Nível técnico requerido do profissional: Júnior
Publique seu site a partir do seu computador e acesse remotamente suas imagens, documentos, vídeos e músicas. Compartilhe seus arquivos com seus amigos, família e colegas de trabalho de forma segura. Visitantes logados podem visualizar, baixar, fazer uploads e procurar arquivos. Acesse seus arquivos de maneira segura de qualquer lugar utilizando seu navegador.</t>
  </si>
  <si>
    <t>Ter uma máquina com Windows XP, Vista, 7, 8 ou 10.</t>
  </si>
  <si>
    <t>Ter uma máquina com Windows 2000/XP/2003/Media Center/ Vista, 7, 8 ou 10.</t>
  </si>
  <si>
    <t>Vinhedo</t>
  </si>
  <si>
    <t>Nível técnico requerido do profissional: Júnior
O Wondershare PDFelement é uma ferramenta para editar, converter, ajustar e fazer anotações em arquivos PDF.</t>
  </si>
  <si>
    <t>Wondershare PDFelement</t>
  </si>
  <si>
    <t>Ter uma máquina com Windows XP, Vista, 7, 8/8.1 e 10.</t>
  </si>
  <si>
    <t>5x5</t>
  </si>
  <si>
    <r>
      <t xml:space="preserve">Nível técnico requerido do profissional: Júnior
</t>
    </r>
    <r>
      <rPr>
        <sz val="12"/>
        <color rgb="FF000000"/>
        <rFont val="Calibri"/>
        <family val="2"/>
        <scheme val="minor"/>
      </rPr>
      <t>são aqueles que fornecem conectividade de dados, voz e vídeo a funcionários, clientes e fornecedores os quais fazem uso desses recursos.</t>
    </r>
  </si>
  <si>
    <r>
      <t xml:space="preserve">Nível técnico requerido do profissional: Sênior.
</t>
    </r>
    <r>
      <rPr>
        <sz val="12"/>
        <color rgb="FF000000"/>
        <rFont val="Calibri"/>
        <family val="2"/>
        <scheme val="minor"/>
      </rPr>
      <t>corresponde ao planejamento e organização da infraestrutura, à coordenação das atividades de TI, administração dos gastos em TI, à gestão de projetos, etc.</t>
    </r>
  </si>
  <si>
    <r>
      <t xml:space="preserve">Nível técnico requerido do profissional: Sênior
</t>
    </r>
    <r>
      <rPr>
        <sz val="12"/>
        <color rgb="FF000000"/>
        <rFont val="Calibri"/>
        <family val="2"/>
        <scheme val="minor"/>
      </rPr>
      <t>correspondem às atividades de pesquisa em sistemas e tecnologias com vistas à inovação em TI na organização.</t>
    </r>
  </si>
  <si>
    <r>
      <t xml:space="preserve">Nível técnico requerido do profissional: Pleno
</t>
    </r>
    <r>
      <rPr>
        <sz val="12"/>
        <color rgb="FF000000"/>
        <rFont val="Calibri"/>
        <family val="2"/>
        <scheme val="minor"/>
      </rPr>
      <t>são responsáveis por administrar e desenvolver as instalações físicas necessárias aos serviços de informática, telecomunicações e administração de dados.</t>
    </r>
  </si>
  <si>
    <t>SLA (Tempo) horas/dias</t>
  </si>
  <si>
    <t>6x5</t>
  </si>
  <si>
    <t xml:space="preserve">Cobertura por atendimento  </t>
  </si>
  <si>
    <t>3h</t>
  </si>
  <si>
    <t>5h</t>
  </si>
  <si>
    <t>4h</t>
  </si>
  <si>
    <t>2h</t>
  </si>
  <si>
    <t>15h</t>
  </si>
  <si>
    <t>6h</t>
  </si>
  <si>
    <t>12h</t>
  </si>
  <si>
    <t>Nível de criticidade ITIL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</si>
</sst>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 &quot;* #,##0.00_-;&quot;-R$ &quot;* #,##0.00_-;_-&quot;R$ &quot;* \-??_-;_-@_-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2D333A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202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9" fontId="3" fillId="0" borderId="0" applyBorder="0" applyProtection="0"/>
  </cellStyleXfs>
  <cellXfs count="3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2" fillId="0" borderId="5" xfId="1" applyFont="1" applyBorder="1" applyAlignment="1" applyProtection="1"/>
    <xf numFmtId="10" fontId="2" fillId="0" borderId="5" xfId="2" applyNumberFormat="1" applyFont="1" applyBorder="1" applyAlignment="1" applyProtection="1">
      <alignment horizontal="center"/>
    </xf>
    <xf numFmtId="9" fontId="2" fillId="0" borderId="5" xfId="2" applyFont="1" applyBorder="1" applyAlignment="1" applyProtection="1">
      <alignment horizontal="center"/>
    </xf>
    <xf numFmtId="9" fontId="2" fillId="0" borderId="5" xfId="1" applyNumberFormat="1" applyFont="1" applyBorder="1" applyAlignment="1" applyProtection="1"/>
    <xf numFmtId="9" fontId="2" fillId="0" borderId="5" xfId="0" applyNumberFormat="1" applyFont="1" applyBorder="1"/>
    <xf numFmtId="164" fontId="2" fillId="0" borderId="6" xfId="1" applyFont="1" applyBorder="1" applyAlignment="1" applyProtection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 applyProtection="1"/>
    <xf numFmtId="9" fontId="2" fillId="0" borderId="8" xfId="2" applyFont="1" applyBorder="1" applyAlignment="1" applyProtection="1">
      <alignment horizontal="center"/>
    </xf>
    <xf numFmtId="9" fontId="2" fillId="0" borderId="8" xfId="1" applyNumberFormat="1" applyFont="1" applyBorder="1" applyAlignment="1" applyProtection="1"/>
    <xf numFmtId="9" fontId="2" fillId="0" borderId="8" xfId="0" applyNumberFormat="1" applyFont="1" applyBorder="1"/>
    <xf numFmtId="164" fontId="2" fillId="0" borderId="9" xfId="1" applyFont="1" applyBorder="1" applyAlignment="1" applyProtection="1"/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5" xfId="0" applyFont="1" applyBorder="1"/>
    <xf numFmtId="0" fontId="7" fillId="0" borderId="5" xfId="0" applyFont="1" applyBorder="1" applyAlignment="1">
      <alignment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D333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I7" zoomScaleNormal="100" workbookViewId="0">
      <selection activeCell="T10" sqref="T10"/>
    </sheetView>
  </sheetViews>
  <sheetFormatPr defaultRowHeight="15" x14ac:dyDescent="0.25"/>
  <cols>
    <col min="1" max="1" width="64.7109375" customWidth="1"/>
    <col min="2" max="2" width="19.7109375" customWidth="1"/>
    <col min="3" max="3" width="98.85546875" customWidth="1"/>
    <col min="4" max="4" width="106.28515625" customWidth="1"/>
    <col min="5" max="5" width="16.5703125" customWidth="1"/>
    <col min="6" max="6" width="24.140625" bestFit="1" customWidth="1"/>
    <col min="7" max="7" width="24.85546875" bestFit="1" customWidth="1"/>
    <col min="8" max="8" width="28.85546875" customWidth="1"/>
    <col min="9" max="9" width="24.5703125" customWidth="1"/>
    <col min="10" max="10" width="13.7109375" customWidth="1"/>
    <col min="11" max="11" width="24.5703125" customWidth="1"/>
    <col min="12" max="12" width="21.7109375" customWidth="1"/>
    <col min="13" max="13" width="15.7109375" customWidth="1"/>
    <col min="14" max="14" width="15.42578125" customWidth="1"/>
    <col min="15" max="16" width="8.5703125" customWidth="1"/>
    <col min="17" max="17" width="18.5703125" customWidth="1"/>
    <col min="18" max="18" width="8.5703125" customWidth="1"/>
    <col min="19" max="19" width="14.42578125" bestFit="1" customWidth="1"/>
    <col min="20" max="20" width="15.42578125" customWidth="1"/>
    <col min="21" max="1027" width="8.5703125" customWidth="1"/>
  </cols>
  <sheetData>
    <row r="1" spans="1:20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G1" s="3"/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/>
      <c r="N1" s="3" t="s">
        <v>10</v>
      </c>
      <c r="O1" s="3" t="s">
        <v>11</v>
      </c>
      <c r="P1" s="3" t="s">
        <v>12</v>
      </c>
      <c r="Q1" s="3" t="s">
        <v>13</v>
      </c>
      <c r="R1" s="25" t="s">
        <v>14</v>
      </c>
      <c r="S1" s="25"/>
      <c r="T1" s="4" t="s">
        <v>15</v>
      </c>
    </row>
    <row r="2" spans="1:20" ht="15.75" x14ac:dyDescent="0.25">
      <c r="A2" s="5" t="s">
        <v>16</v>
      </c>
      <c r="B2" s="6" t="s">
        <v>17</v>
      </c>
      <c r="C2" s="7" t="s">
        <v>18</v>
      </c>
      <c r="D2" s="7" t="s">
        <v>19</v>
      </c>
      <c r="E2" s="7">
        <v>10</v>
      </c>
      <c r="F2" s="7"/>
      <c r="G2" s="7"/>
      <c r="H2" s="7"/>
      <c r="I2" s="7" t="s">
        <v>20</v>
      </c>
      <c r="J2" s="7" t="s">
        <v>21</v>
      </c>
      <c r="K2" s="7" t="s">
        <v>22</v>
      </c>
      <c r="L2" s="8">
        <v>8</v>
      </c>
      <c r="M2" s="8">
        <f>E2*L2</f>
        <v>80</v>
      </c>
      <c r="N2" s="9">
        <v>9.2499999999999999E-2</v>
      </c>
      <c r="O2" s="10">
        <v>0.03</v>
      </c>
      <c r="P2" s="11">
        <f>SUM(N2:O2)</f>
        <v>0.1225</v>
      </c>
      <c r="Q2" s="8">
        <f>(M2*P2)+M2</f>
        <v>89.8</v>
      </c>
      <c r="R2" s="12">
        <v>0.2</v>
      </c>
      <c r="S2" s="8">
        <f>Q2*R2</f>
        <v>17.96</v>
      </c>
      <c r="T2" s="13">
        <f>Q2+S2</f>
        <v>107.75999999999999</v>
      </c>
    </row>
    <row r="3" spans="1:20" ht="15.75" x14ac:dyDescent="0.25">
      <c r="A3" s="5" t="s">
        <v>23</v>
      </c>
      <c r="B3" s="6" t="s">
        <v>24</v>
      </c>
      <c r="C3" s="7" t="s">
        <v>18</v>
      </c>
      <c r="D3" s="7" t="s">
        <v>19</v>
      </c>
      <c r="E3" s="7">
        <v>20</v>
      </c>
      <c r="F3" s="7"/>
      <c r="G3" s="7"/>
      <c r="H3" s="7"/>
      <c r="I3" s="7" t="s">
        <v>25</v>
      </c>
      <c r="J3" s="7" t="s">
        <v>21</v>
      </c>
      <c r="K3" s="7" t="s">
        <v>26</v>
      </c>
      <c r="L3" s="8">
        <v>9</v>
      </c>
      <c r="M3" s="8">
        <f>E3*L3</f>
        <v>180</v>
      </c>
      <c r="N3" s="9">
        <v>9.2499999999999999E-2</v>
      </c>
      <c r="O3" s="10">
        <v>0.03</v>
      </c>
      <c r="P3" s="11">
        <f>SUM(N3:O3)</f>
        <v>0.1225</v>
      </c>
      <c r="Q3" s="8">
        <f>(M3*P3)+M3</f>
        <v>202.05</v>
      </c>
      <c r="R3" s="12">
        <v>0.1</v>
      </c>
      <c r="S3" s="8">
        <f>Q3*R3</f>
        <v>20.205000000000002</v>
      </c>
      <c r="T3" s="13">
        <f>Q3+S3</f>
        <v>222.25500000000002</v>
      </c>
    </row>
    <row r="4" spans="1:20" ht="15.75" x14ac:dyDescent="0.25">
      <c r="A4" s="5" t="s">
        <v>23</v>
      </c>
      <c r="B4" s="6" t="s">
        <v>27</v>
      </c>
      <c r="C4" s="7" t="s">
        <v>18</v>
      </c>
      <c r="D4" s="7" t="s">
        <v>19</v>
      </c>
      <c r="E4" s="7">
        <v>30</v>
      </c>
      <c r="F4" s="7"/>
      <c r="G4" s="7"/>
      <c r="H4" s="7"/>
      <c r="I4" s="7" t="s">
        <v>28</v>
      </c>
      <c r="J4" s="7" t="s">
        <v>21</v>
      </c>
      <c r="K4" s="7" t="s">
        <v>29</v>
      </c>
      <c r="L4" s="8">
        <v>10</v>
      </c>
      <c r="M4" s="8">
        <f>E4*L4</f>
        <v>300</v>
      </c>
      <c r="N4" s="9">
        <v>9.2499999999999999E-2</v>
      </c>
      <c r="O4" s="10">
        <v>0.03</v>
      </c>
      <c r="P4" s="11">
        <f>SUM(N4:O4)</f>
        <v>0.1225</v>
      </c>
      <c r="Q4" s="8">
        <f>(M4*P4)+M4</f>
        <v>336.75</v>
      </c>
      <c r="R4" s="12">
        <v>0.4</v>
      </c>
      <c r="S4" s="8">
        <f>Q4*R4</f>
        <v>134.70000000000002</v>
      </c>
      <c r="T4" s="13">
        <f>Q4+S4</f>
        <v>471.45000000000005</v>
      </c>
    </row>
    <row r="5" spans="1:20" ht="15.75" x14ac:dyDescent="0.25">
      <c r="A5" s="5" t="s">
        <v>23</v>
      </c>
      <c r="B5" s="6" t="s">
        <v>30</v>
      </c>
      <c r="C5" s="7" t="s">
        <v>18</v>
      </c>
      <c r="D5" s="7" t="s">
        <v>19</v>
      </c>
      <c r="E5" s="7">
        <v>40</v>
      </c>
      <c r="F5" s="7"/>
      <c r="G5" s="7"/>
      <c r="H5" s="7"/>
      <c r="I5" s="7" t="s">
        <v>31</v>
      </c>
      <c r="J5" s="7" t="s">
        <v>21</v>
      </c>
      <c r="K5" s="7" t="s">
        <v>32</v>
      </c>
      <c r="L5" s="8">
        <v>11</v>
      </c>
      <c r="M5" s="8">
        <f>E5*L5</f>
        <v>440</v>
      </c>
      <c r="N5" s="9">
        <v>9.2499999999999999E-2</v>
      </c>
      <c r="O5" s="10">
        <v>0.03</v>
      </c>
      <c r="P5" s="11">
        <f>SUM(N5:O5)</f>
        <v>0.1225</v>
      </c>
      <c r="Q5" s="8">
        <f>(M5*P5)+M5</f>
        <v>493.9</v>
      </c>
      <c r="R5" s="12">
        <v>0.5</v>
      </c>
      <c r="S5" s="8">
        <f>Q5*R5</f>
        <v>246.95</v>
      </c>
      <c r="T5" s="13">
        <f>Q5+S5</f>
        <v>740.84999999999991</v>
      </c>
    </row>
    <row r="6" spans="1:20" ht="15.75" x14ac:dyDescent="0.25">
      <c r="A6" s="14" t="s">
        <v>33</v>
      </c>
      <c r="B6" s="15" t="s">
        <v>34</v>
      </c>
      <c r="C6" s="16" t="s">
        <v>18</v>
      </c>
      <c r="D6" s="16" t="s">
        <v>19</v>
      </c>
      <c r="E6" s="16">
        <v>50</v>
      </c>
      <c r="F6" s="16"/>
      <c r="G6" s="16"/>
      <c r="H6" s="16"/>
      <c r="I6" s="16" t="s">
        <v>35</v>
      </c>
      <c r="J6" s="16" t="s">
        <v>21</v>
      </c>
      <c r="K6" s="16" t="s">
        <v>36</v>
      </c>
      <c r="L6" s="17">
        <v>12</v>
      </c>
      <c r="M6" s="17">
        <f>E6*L6</f>
        <v>600</v>
      </c>
      <c r="N6" s="9">
        <v>9.2499999999999999E-2</v>
      </c>
      <c r="O6" s="18">
        <v>0.03</v>
      </c>
      <c r="P6" s="19">
        <f>SUM(N6:O6)</f>
        <v>0.1225</v>
      </c>
      <c r="Q6" s="17">
        <f>(M6*P6)+M6</f>
        <v>673.5</v>
      </c>
      <c r="R6" s="20">
        <v>0.05</v>
      </c>
      <c r="S6" s="17">
        <f>Q6*R6</f>
        <v>33.675000000000004</v>
      </c>
      <c r="T6" s="21">
        <f>Q6+S6</f>
        <v>707.17499999999995</v>
      </c>
    </row>
    <row r="9" spans="1:20" ht="15.75" x14ac:dyDescent="0.25">
      <c r="A9" s="1" t="s">
        <v>0</v>
      </c>
      <c r="B9" s="2" t="s">
        <v>1</v>
      </c>
      <c r="C9" s="3" t="s">
        <v>2</v>
      </c>
      <c r="D9" s="3" t="s">
        <v>49</v>
      </c>
      <c r="E9" s="3" t="s">
        <v>48</v>
      </c>
      <c r="F9" s="3" t="s">
        <v>86</v>
      </c>
      <c r="G9" s="3" t="s">
        <v>76</v>
      </c>
      <c r="H9" s="3" t="s">
        <v>78</v>
      </c>
      <c r="I9" s="3" t="s">
        <v>6</v>
      </c>
      <c r="J9" s="3" t="s">
        <v>7</v>
      </c>
      <c r="K9" s="3" t="s">
        <v>8</v>
      </c>
      <c r="L9" s="3" t="s">
        <v>9</v>
      </c>
      <c r="M9" s="3" t="s">
        <v>37</v>
      </c>
      <c r="N9" s="3" t="s">
        <v>10</v>
      </c>
      <c r="O9" s="3" t="s">
        <v>11</v>
      </c>
      <c r="P9" s="3" t="s">
        <v>12</v>
      </c>
      <c r="Q9" s="3" t="s">
        <v>13</v>
      </c>
      <c r="R9" s="25" t="s">
        <v>14</v>
      </c>
      <c r="S9" s="25"/>
      <c r="T9" s="4" t="s">
        <v>15</v>
      </c>
    </row>
    <row r="10" spans="1:20" ht="31.5" customHeight="1" x14ac:dyDescent="0.3">
      <c r="A10" s="28" t="s">
        <v>38</v>
      </c>
      <c r="B10" s="6" t="s">
        <v>24</v>
      </c>
      <c r="C10" s="26" t="s">
        <v>39</v>
      </c>
      <c r="D10" s="7" t="s">
        <v>50</v>
      </c>
      <c r="E10" s="7">
        <v>8</v>
      </c>
      <c r="F10" s="7">
        <v>4</v>
      </c>
      <c r="G10" s="7" t="s">
        <v>20</v>
      </c>
      <c r="H10" s="22" t="s">
        <v>79</v>
      </c>
      <c r="I10" s="7" t="s">
        <v>80</v>
      </c>
      <c r="J10" s="7" t="s">
        <v>21</v>
      </c>
      <c r="K10" s="7" t="s">
        <v>26</v>
      </c>
      <c r="L10" s="8">
        <v>133</v>
      </c>
      <c r="M10" s="8">
        <f t="shared" ref="M10:M19" si="0">E10*L10</f>
        <v>1064</v>
      </c>
      <c r="N10" s="9">
        <v>9.2499999999999999E-2</v>
      </c>
      <c r="O10" s="10">
        <v>0.02</v>
      </c>
      <c r="P10" s="11">
        <f t="shared" ref="P10:P19" si="1">SUM(N10:O10)</f>
        <v>0.1125</v>
      </c>
      <c r="Q10" s="8">
        <f t="shared" ref="Q10:Q19" si="2">(M10*P10)+M10</f>
        <v>1183.7</v>
      </c>
      <c r="R10" s="12">
        <v>0.15</v>
      </c>
      <c r="S10" s="8">
        <f t="shared" ref="S10:S19" si="3">Q10*R10</f>
        <v>177.55500000000001</v>
      </c>
      <c r="T10" s="8">
        <f t="shared" ref="T10:T19" si="4">Q10+S10</f>
        <v>1361.2550000000001</v>
      </c>
    </row>
    <row r="11" spans="1:20" ht="47.25" x14ac:dyDescent="0.3">
      <c r="A11" s="28" t="s">
        <v>40</v>
      </c>
      <c r="B11" s="6" t="s">
        <v>24</v>
      </c>
      <c r="C11" s="26" t="s">
        <v>72</v>
      </c>
      <c r="D11" s="7" t="s">
        <v>51</v>
      </c>
      <c r="E11" s="7">
        <v>8</v>
      </c>
      <c r="F11" s="7">
        <v>2</v>
      </c>
      <c r="G11" s="7" t="s">
        <v>20</v>
      </c>
      <c r="H11" s="7" t="s">
        <v>79</v>
      </c>
      <c r="I11" s="7" t="s">
        <v>81</v>
      </c>
      <c r="J11" s="7" t="s">
        <v>21</v>
      </c>
      <c r="K11" s="7" t="s">
        <v>32</v>
      </c>
      <c r="L11" s="8">
        <v>99.9</v>
      </c>
      <c r="M11" s="8">
        <f t="shared" si="0"/>
        <v>799.2</v>
      </c>
      <c r="N11" s="9">
        <v>9.2499999999999999E-2</v>
      </c>
      <c r="O11" s="10">
        <v>0.02</v>
      </c>
      <c r="P11" s="11">
        <f t="shared" si="1"/>
        <v>0.1125</v>
      </c>
      <c r="Q11" s="8">
        <f t="shared" si="2"/>
        <v>889.11</v>
      </c>
      <c r="R11" s="12">
        <v>0.13</v>
      </c>
      <c r="S11" s="8">
        <f t="shared" si="3"/>
        <v>115.5843</v>
      </c>
      <c r="T11" s="8">
        <f t="shared" si="4"/>
        <v>1004.6943</v>
      </c>
    </row>
    <row r="12" spans="1:20" ht="47.25" x14ac:dyDescent="0.3">
      <c r="A12" s="29" t="s">
        <v>41</v>
      </c>
      <c r="B12" s="6" t="s">
        <v>24</v>
      </c>
      <c r="C12" s="26" t="s">
        <v>73</v>
      </c>
      <c r="D12" s="7" t="s">
        <v>52</v>
      </c>
      <c r="E12" s="7">
        <v>8</v>
      </c>
      <c r="F12" s="7">
        <v>1</v>
      </c>
      <c r="G12" s="7" t="s">
        <v>25</v>
      </c>
      <c r="H12" s="7" t="s">
        <v>80</v>
      </c>
      <c r="I12" s="7" t="s">
        <v>83</v>
      </c>
      <c r="J12" s="7" t="s">
        <v>21</v>
      </c>
      <c r="K12" s="7" t="s">
        <v>67</v>
      </c>
      <c r="L12" s="8">
        <v>375</v>
      </c>
      <c r="M12" s="8">
        <f t="shared" si="0"/>
        <v>3000</v>
      </c>
      <c r="N12" s="9">
        <v>9.2499999999999999E-2</v>
      </c>
      <c r="O12" s="10">
        <v>0.02</v>
      </c>
      <c r="P12" s="11">
        <f t="shared" si="1"/>
        <v>0.1125</v>
      </c>
      <c r="Q12" s="8">
        <f t="shared" si="2"/>
        <v>3337.5</v>
      </c>
      <c r="R12" s="12">
        <v>0.5</v>
      </c>
      <c r="S12" s="8">
        <f t="shared" si="3"/>
        <v>1668.75</v>
      </c>
      <c r="T12" s="8">
        <f t="shared" si="4"/>
        <v>5006.25</v>
      </c>
    </row>
    <row r="13" spans="1:20" ht="47.25" x14ac:dyDescent="0.3">
      <c r="A13" s="29" t="s">
        <v>42</v>
      </c>
      <c r="B13" s="6" t="s">
        <v>24</v>
      </c>
      <c r="C13" s="26" t="s">
        <v>74</v>
      </c>
      <c r="D13" s="7" t="s">
        <v>53</v>
      </c>
      <c r="E13" s="7">
        <v>8</v>
      </c>
      <c r="F13" s="7">
        <v>4</v>
      </c>
      <c r="G13" s="7" t="s">
        <v>28</v>
      </c>
      <c r="H13" s="7" t="s">
        <v>84</v>
      </c>
      <c r="I13" s="7" t="s">
        <v>85</v>
      </c>
      <c r="J13" s="7" t="s">
        <v>21</v>
      </c>
      <c r="K13" s="7" t="s">
        <v>32</v>
      </c>
      <c r="L13" s="8">
        <v>450</v>
      </c>
      <c r="M13" s="8">
        <f t="shared" si="0"/>
        <v>3600</v>
      </c>
      <c r="N13" s="9">
        <v>9.2499999999999999E-2</v>
      </c>
      <c r="O13" s="10">
        <v>0.02</v>
      </c>
      <c r="P13" s="11">
        <f t="shared" si="1"/>
        <v>0.1125</v>
      </c>
      <c r="Q13" s="8">
        <f t="shared" si="2"/>
        <v>4005</v>
      </c>
      <c r="R13" s="12">
        <v>0.4</v>
      </c>
      <c r="S13" s="8">
        <f t="shared" si="3"/>
        <v>1602</v>
      </c>
      <c r="T13" s="8">
        <f t="shared" si="4"/>
        <v>5607</v>
      </c>
    </row>
    <row r="14" spans="1:20" ht="63" customHeight="1" x14ac:dyDescent="0.3">
      <c r="A14" s="29" t="s">
        <v>43</v>
      </c>
      <c r="B14" s="6" t="s">
        <v>24</v>
      </c>
      <c r="C14" s="26" t="s">
        <v>75</v>
      </c>
      <c r="D14" s="7" t="s">
        <v>54</v>
      </c>
      <c r="E14" s="7">
        <v>8</v>
      </c>
      <c r="F14" s="7">
        <v>1</v>
      </c>
      <c r="G14" s="7" t="s">
        <v>20</v>
      </c>
      <c r="H14" s="7" t="s">
        <v>82</v>
      </c>
      <c r="I14" s="7" t="s">
        <v>81</v>
      </c>
      <c r="J14" s="7" t="s">
        <v>21</v>
      </c>
      <c r="K14" s="7" t="s">
        <v>26</v>
      </c>
      <c r="L14" s="8">
        <v>250</v>
      </c>
      <c r="M14" s="8">
        <f t="shared" si="0"/>
        <v>2000</v>
      </c>
      <c r="N14" s="9">
        <v>9.2499999999999999E-2</v>
      </c>
      <c r="O14" s="10">
        <v>0.02</v>
      </c>
      <c r="P14" s="11">
        <f t="shared" si="1"/>
        <v>0.1125</v>
      </c>
      <c r="Q14" s="8">
        <f t="shared" si="2"/>
        <v>2225</v>
      </c>
      <c r="R14" s="12">
        <v>0.1</v>
      </c>
      <c r="S14" s="8">
        <f t="shared" si="3"/>
        <v>222.5</v>
      </c>
      <c r="T14" s="8">
        <f t="shared" si="4"/>
        <v>2447.5</v>
      </c>
    </row>
    <row r="15" spans="1:20" ht="59.25" customHeight="1" x14ac:dyDescent="0.3">
      <c r="A15" s="29" t="s">
        <v>55</v>
      </c>
      <c r="B15" s="6" t="s">
        <v>44</v>
      </c>
      <c r="C15" s="26" t="s">
        <v>59</v>
      </c>
      <c r="D15" s="7" t="s">
        <v>57</v>
      </c>
      <c r="E15" s="7">
        <v>30</v>
      </c>
      <c r="F15" s="7">
        <v>4</v>
      </c>
      <c r="G15" s="7" t="s">
        <v>20</v>
      </c>
      <c r="H15" s="7" t="s">
        <v>82</v>
      </c>
      <c r="I15" s="7" t="s">
        <v>79</v>
      </c>
      <c r="J15" s="7" t="s">
        <v>21</v>
      </c>
      <c r="K15" s="7" t="s">
        <v>67</v>
      </c>
      <c r="L15" s="8">
        <v>264</v>
      </c>
      <c r="M15" s="8">
        <f t="shared" si="0"/>
        <v>7920</v>
      </c>
      <c r="N15" s="9">
        <v>9.2499999999999999E-2</v>
      </c>
      <c r="O15" s="10">
        <v>0.02</v>
      </c>
      <c r="P15" s="11">
        <f t="shared" si="1"/>
        <v>0.1125</v>
      </c>
      <c r="Q15" s="8">
        <f t="shared" si="2"/>
        <v>8811</v>
      </c>
      <c r="R15" s="12">
        <v>0.1</v>
      </c>
      <c r="S15" s="8">
        <f t="shared" si="3"/>
        <v>881.1</v>
      </c>
      <c r="T15" s="8">
        <f t="shared" si="4"/>
        <v>9692.1</v>
      </c>
    </row>
    <row r="16" spans="1:20" ht="58.5" customHeight="1" x14ac:dyDescent="0.3">
      <c r="A16" s="29" t="s">
        <v>56</v>
      </c>
      <c r="B16" s="6" t="s">
        <v>44</v>
      </c>
      <c r="C16" s="27" t="s">
        <v>60</v>
      </c>
      <c r="D16" s="7" t="s">
        <v>58</v>
      </c>
      <c r="E16" s="7">
        <v>20</v>
      </c>
      <c r="F16" s="7">
        <v>4</v>
      </c>
      <c r="G16" s="7" t="s">
        <v>77</v>
      </c>
      <c r="H16" s="7" t="s">
        <v>82</v>
      </c>
      <c r="I16" s="7" t="s">
        <v>79</v>
      </c>
      <c r="J16" s="7" t="s">
        <v>21</v>
      </c>
      <c r="K16" s="7" t="s">
        <v>32</v>
      </c>
      <c r="L16" s="8">
        <v>11</v>
      </c>
      <c r="M16" s="8">
        <f t="shared" si="0"/>
        <v>220</v>
      </c>
      <c r="N16" s="9">
        <v>9.2499999999999999E-2</v>
      </c>
      <c r="O16" s="10">
        <v>0.02</v>
      </c>
      <c r="P16" s="11">
        <f t="shared" si="1"/>
        <v>0.1125</v>
      </c>
      <c r="Q16" s="8">
        <f t="shared" si="2"/>
        <v>244.75</v>
      </c>
      <c r="R16" s="12">
        <v>0.5</v>
      </c>
      <c r="S16" s="8">
        <f t="shared" si="3"/>
        <v>122.375</v>
      </c>
      <c r="T16" s="8">
        <f>Q16+S16</f>
        <v>367.125</v>
      </c>
    </row>
    <row r="17" spans="1:20" ht="78.75" x14ac:dyDescent="0.3">
      <c r="A17" s="29" t="s">
        <v>61</v>
      </c>
      <c r="B17" s="6" t="s">
        <v>44</v>
      </c>
      <c r="C17" s="27" t="s">
        <v>62</v>
      </c>
      <c r="D17" s="7" t="s">
        <v>65</v>
      </c>
      <c r="E17" s="7">
        <v>25</v>
      </c>
      <c r="F17" s="7">
        <v>4</v>
      </c>
      <c r="G17" s="7" t="s">
        <v>20</v>
      </c>
      <c r="H17" s="7" t="s">
        <v>82</v>
      </c>
      <c r="I17" s="7" t="s">
        <v>79</v>
      </c>
      <c r="J17" s="7" t="s">
        <v>21</v>
      </c>
      <c r="K17" s="7" t="s">
        <v>67</v>
      </c>
      <c r="L17" s="8">
        <v>249.5</v>
      </c>
      <c r="M17" s="8">
        <f t="shared" si="0"/>
        <v>6237.5</v>
      </c>
      <c r="N17" s="9">
        <v>9.2499999999999999E-2</v>
      </c>
      <c r="O17" s="10">
        <v>0.02</v>
      </c>
      <c r="P17" s="11">
        <f t="shared" si="1"/>
        <v>0.1125</v>
      </c>
      <c r="Q17" s="8">
        <f t="shared" si="2"/>
        <v>6939.21875</v>
      </c>
      <c r="R17" s="12">
        <v>0.1</v>
      </c>
      <c r="S17" s="8">
        <f t="shared" si="3"/>
        <v>693.921875</v>
      </c>
      <c r="T17" s="8">
        <f t="shared" si="4"/>
        <v>7633.140625</v>
      </c>
    </row>
    <row r="18" spans="1:20" ht="78.75" x14ac:dyDescent="0.3">
      <c r="A18" s="29" t="s">
        <v>63</v>
      </c>
      <c r="B18" s="6" t="s">
        <v>17</v>
      </c>
      <c r="C18" s="27" t="s">
        <v>64</v>
      </c>
      <c r="D18" s="7" t="s">
        <v>66</v>
      </c>
      <c r="E18" s="7">
        <v>5</v>
      </c>
      <c r="F18" s="7">
        <v>4</v>
      </c>
      <c r="G18" s="7" t="s">
        <v>71</v>
      </c>
      <c r="H18" s="7" t="s">
        <v>82</v>
      </c>
      <c r="I18" s="7" t="s">
        <v>79</v>
      </c>
      <c r="J18" s="7" t="s">
        <v>21</v>
      </c>
      <c r="K18" s="7" t="s">
        <v>26</v>
      </c>
      <c r="L18" s="8">
        <v>59.95</v>
      </c>
      <c r="M18" s="8">
        <f t="shared" si="0"/>
        <v>299.75</v>
      </c>
      <c r="N18" s="9">
        <v>9.2499999999999999E-2</v>
      </c>
      <c r="O18" s="10">
        <v>0.02</v>
      </c>
      <c r="P18" s="11">
        <f t="shared" si="1"/>
        <v>0.1125</v>
      </c>
      <c r="Q18" s="8">
        <f t="shared" si="2"/>
        <v>333.47187500000001</v>
      </c>
      <c r="R18" s="12">
        <v>0.05</v>
      </c>
      <c r="S18" s="8">
        <f t="shared" si="3"/>
        <v>16.673593750000002</v>
      </c>
      <c r="T18" s="8">
        <f t="shared" si="4"/>
        <v>350.14546875000002</v>
      </c>
    </row>
    <row r="19" spans="1:20" ht="47.25" x14ac:dyDescent="0.3">
      <c r="A19" s="29" t="s">
        <v>69</v>
      </c>
      <c r="B19" s="6" t="s">
        <v>17</v>
      </c>
      <c r="C19" s="27" t="s">
        <v>68</v>
      </c>
      <c r="D19" s="7" t="s">
        <v>70</v>
      </c>
      <c r="E19" s="7">
        <v>25</v>
      </c>
      <c r="F19" s="7">
        <v>4</v>
      </c>
      <c r="G19" s="7" t="s">
        <v>20</v>
      </c>
      <c r="H19" s="7" t="s">
        <v>82</v>
      </c>
      <c r="I19" s="7" t="s">
        <v>80</v>
      </c>
      <c r="J19" s="7" t="s">
        <v>21</v>
      </c>
      <c r="K19" s="7" t="s">
        <v>32</v>
      </c>
      <c r="L19" s="8">
        <v>199.9</v>
      </c>
      <c r="M19" s="8">
        <f t="shared" si="0"/>
        <v>4997.5</v>
      </c>
      <c r="N19" s="9">
        <v>9.2499999999999999E-2</v>
      </c>
      <c r="O19" s="10">
        <v>0.02</v>
      </c>
      <c r="P19" s="11">
        <f t="shared" si="1"/>
        <v>0.1125</v>
      </c>
      <c r="Q19" s="8">
        <f t="shared" si="2"/>
        <v>5559.71875</v>
      </c>
      <c r="R19" s="12">
        <v>0.2</v>
      </c>
      <c r="S19" s="8">
        <f t="shared" si="3"/>
        <v>1111.9437500000001</v>
      </c>
      <c r="T19" s="8">
        <f t="shared" si="4"/>
        <v>6671.6625000000004</v>
      </c>
    </row>
    <row r="21" spans="1:20" ht="15.75" x14ac:dyDescent="0.25">
      <c r="K21" s="24"/>
    </row>
    <row r="23" spans="1:20" x14ac:dyDescent="0.25">
      <c r="A23" s="23" t="s">
        <v>45</v>
      </c>
      <c r="B23" s="23" t="s">
        <v>46</v>
      </c>
      <c r="C23" s="23" t="s">
        <v>47</v>
      </c>
    </row>
    <row r="24" spans="1:20" x14ac:dyDescent="0.25">
      <c r="A24" s="23">
        <v>100</v>
      </c>
      <c r="B24" s="23">
        <v>200</v>
      </c>
      <c r="C24" s="23">
        <v>300</v>
      </c>
    </row>
  </sheetData>
  <mergeCells count="2">
    <mergeCell ref="R1:S1"/>
    <mergeCell ref="R9:S9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GEISA VICTORIA DOS SANTOS NEPOMUCENO</dc:creator>
  <dc:description/>
  <cp:lastModifiedBy>SAMUEL ALECSANDER FANGER RODRIGUES</cp:lastModifiedBy>
  <cp:revision>3</cp:revision>
  <dcterms:created xsi:type="dcterms:W3CDTF">2018-03-29T00:27:14Z</dcterms:created>
  <dcterms:modified xsi:type="dcterms:W3CDTF">2018-03-30T01:05:45Z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