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Volumes/DS_FACU/GGTI/"/>
    </mc:Choice>
  </mc:AlternateContent>
  <bookViews>
    <workbookView xWindow="0" yWindow="460" windowWidth="28800" windowHeight="15840"/>
  </bookViews>
  <sheets>
    <sheet name="Modelo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O8" i="1"/>
  <c r="Q8" i="1"/>
  <c r="R8" i="1"/>
  <c r="K9" i="1"/>
  <c r="O9" i="1"/>
  <c r="Q9" i="1"/>
  <c r="R9" i="1"/>
  <c r="K10" i="1"/>
  <c r="O10" i="1"/>
  <c r="Q10" i="1"/>
  <c r="R10" i="1"/>
  <c r="K11" i="1"/>
  <c r="O11" i="1"/>
  <c r="Q11" i="1"/>
  <c r="R11" i="1"/>
  <c r="K12" i="1"/>
  <c r="O12" i="1"/>
  <c r="Q12" i="1"/>
  <c r="R12" i="1"/>
  <c r="N8" i="1"/>
  <c r="N9" i="1"/>
  <c r="N10" i="1"/>
  <c r="N11" i="1"/>
  <c r="N12" i="1"/>
  <c r="K3" i="1"/>
  <c r="N3" i="1"/>
  <c r="O3" i="1"/>
  <c r="K7" i="1"/>
  <c r="K6" i="1"/>
  <c r="K5" i="1"/>
  <c r="K4" i="1"/>
  <c r="N7" i="1"/>
  <c r="O7" i="1"/>
  <c r="N6" i="1"/>
  <c r="O6" i="1"/>
  <c r="Q6" i="1"/>
  <c r="N5" i="1"/>
  <c r="O5" i="1"/>
  <c r="N4" i="1"/>
  <c r="O4" i="1"/>
  <c r="Q3" i="1"/>
  <c r="R3" i="1"/>
  <c r="Q7" i="1"/>
  <c r="R7" i="1"/>
  <c r="R6" i="1"/>
  <c r="Q5" i="1"/>
  <c r="R5" i="1"/>
  <c r="Q4" i="1"/>
  <c r="R4" i="1"/>
</calcChain>
</file>

<file path=xl/sharedStrings.xml><?xml version="1.0" encoding="utf-8"?>
<sst xmlns="http://schemas.openxmlformats.org/spreadsheetml/2006/main" count="98" uniqueCount="52">
  <si>
    <t>Descrição</t>
  </si>
  <si>
    <t>Preço</t>
  </si>
  <si>
    <t>Cobertura</t>
  </si>
  <si>
    <t>8x5</t>
  </si>
  <si>
    <t>Produto</t>
  </si>
  <si>
    <t>Tipo</t>
  </si>
  <si>
    <t>Baseline Mensal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</si>
  <si>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</si>
  <si>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</si>
  <si>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</si>
  <si>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</si>
  <si>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</si>
  <si>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</si>
  <si>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</si>
  <si>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</si>
  <si>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</si>
  <si>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</si>
  <si>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</si>
  <si>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8x7</t>
  </si>
  <si>
    <t>SLA</t>
  </si>
  <si>
    <t>Custo S/IMP por item</t>
  </si>
  <si>
    <t>Prerequisitos</t>
  </si>
  <si>
    <t>Servidor</t>
  </si>
  <si>
    <t>Periféricos</t>
  </si>
  <si>
    <t>Monitor</t>
  </si>
  <si>
    <t>Notebook</t>
  </si>
  <si>
    <t>Item</t>
  </si>
  <si>
    <t>Desktop</t>
  </si>
  <si>
    <t>Monitor LG LED, 19,5", HD, formato Widescreen, Contraste 5.000.000:1, tempo de resposta 5 ms (GTG), brilho 200 cd/m2, Resolução máxima 1366 x 768, Pixel Pitch 0.3177 (H) x 0.307 (V) (mm), Suporte de cores 16,7 M, Ângulo de Visão H:90° / V:65°, Frequencia Horizontal 30 ~ 61 kHz, Frequencia Vertical 56 ~ 75 kHz, Revestimento da Tela Anti- Glare, Hard Coating (3H).</t>
  </si>
  <si>
    <t>Unidade</t>
  </si>
  <si>
    <t>Mouse óptico, roda de rolagem (scroll), preto, alimentação USB + Teclado multimídia, preto, alimentação USB, Padrão ABNT2, compatíveis com PC e Notebook.</t>
  </si>
  <si>
    <t>Sistema Operacional Windows Vista, XP ou superior ou Mac OS X v10.4 ou superior</t>
  </si>
  <si>
    <t>Conexão D-Sub (RGB)</t>
  </si>
  <si>
    <t>Gabite, preto, duas baias, Processador Intel core  i5-7400 box, LGA 1151/ 3.0 Ghz, cache 6 MB, Placa de vídeo NVIDIA GeForce, GTX 1050 TI, 4 GB OC DDR5, 128 bits,  Placa-mãe ASUS H110M-C/BR 1151, 2x DDR4 2133Mhz, 2x USB 3.0, HDMI, VGA, serial, Memória RAM 8 GB (2x 4 GB), DDR4, 2133 Mhz, HDD 1 TB, Sata 3, 7200 rpm, fonte 500 W chaveada, Sistema Operacional Windows 10.</t>
  </si>
  <si>
    <t>-</t>
  </si>
  <si>
    <t>Notebook Lenovo Ideapad 320, Processador Intel core i5-7200, Clock 2.5GHz (3.1GHz Max Turbo), cache 3MB, memória RAM 8GB - 4GB soldado + 4GB slot DDR4 2133MHz), HDD 1TB, 5400 rpm, Chipset integrado, Placa gráfica NVIDIA GeForce 940MX com 2GB dedicados, tela 15,6", HD antirreflexo, Resolução 1366 x 768, Formato 16:9 widescreen, WiFi 1x1 AC, câmera, bluetooth, touchpad, Kensington Lock, microfone, audio 2 x 1.5W alto-falantes com certificação Dolby Audio, portas HDMI, RJ-45, Ethernet 100/1000M, Bateria 2 células 30 WH Adaptador AC: 65W, USB  2 x USB 3.0, 1 USB Tipo C (USB 3.0), Leitor de cartões 4-em-1 (SD,SDHC, SDXC, MMC), Sistema operacional Windows 10, cor prata.</t>
  </si>
  <si>
    <t>Servidor HP 873227-S05, Processador HPE ML30 Gen9 Intel® Xeon® E3-1220v6 , 3 GHz, 4 core, cache 8MB, 72W, memória HPE 8GB (1x8GB) Single Rank x8 DDR4-2400 CAS-17-17-17 Unbuffered, Baia discos padrão - (4) discos LFF Non-Hot Plug (NHP), disco rígido (1) HP 1TB 6G SATA 7.2K rpm LFF (3.5in) Non-hot Plug Standard (801882-B21), gerenciamento HPE iLO (Firmware HPE iLO4 2.0 or later) 4GB NAND, placa de rede (1) HPE Ethernet 1Gb 2-port NC332i Adaptador, controladora de disco (1) B140i/Cache zero, suporta RAID 0/1/1+0/5 (Suporta SATA), unidade óptica 1) HPE 9.5mm SATA DVD-RW JackBlack G9 Optical Drive, fonte (1) HPE ML30 Gen9 350W E-star 1.0 Kit de fonte de alimentação, Sistema Operacional ClearOS Integrado, kit teclado/mouse 1) HPE USB BFR with PVC FrE US , ventilador (1) Non-hot plug, non-redundant fans, formato Micro ATX Tower (4U) chassis com feet/bezel, cabo (1) NBR14136 6FT C13 (1.83m).</t>
  </si>
  <si>
    <t>Serviço</t>
  </si>
  <si>
    <t>ERP</t>
  </si>
  <si>
    <t>Suporte a Hardware</t>
  </si>
  <si>
    <t>Suporte a Software</t>
  </si>
  <si>
    <t>Volume de dados</t>
  </si>
  <si>
    <t>Licença</t>
  </si>
  <si>
    <t>Instalação e manutenção a itens de hardware: Conjunto Monitor, Periféricos e Desktop ou Servidor</t>
  </si>
  <si>
    <t>Suporte a Notebook</t>
  </si>
  <si>
    <t>Intalação de software ERP licenciado pela empresa, reinstalações, manutenção, tratamento de erros referentes a instalações e manutenção, instalção de atualizações.</t>
  </si>
  <si>
    <t>Manutenção de hardware de Notebook.</t>
  </si>
  <si>
    <t>Backup em nuvem</t>
  </si>
  <si>
    <t>Backup de configurações, documentos, dados de servidores, e afins em quotas de 1GB.</t>
  </si>
  <si>
    <t>Instalação e manutenção a Softwares e Sistemas Operacionais, reinstalações e tratamento de erros.</t>
  </si>
  <si>
    <t>Possuir Sistema operacional Windows 7 ou superior, 4 GB de memória RAM e 2 GB de espaço de armazenamento disponíveis.</t>
  </si>
  <si>
    <t>2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</si>
</sst>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Swis72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10" fontId="5" fillId="0" borderId="1" xfId="2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6" fillId="0" borderId="3" xfId="0" applyFont="1" applyBorder="1"/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150" zoomScaleNormal="125" zoomScalePageLayoutView="125" workbookViewId="0">
      <selection activeCell="J13" sqref="J13"/>
    </sheetView>
  </sheetViews>
  <sheetFormatPr baseColWidth="10" defaultColWidth="21.1640625" defaultRowHeight="16" x14ac:dyDescent="0.2"/>
  <cols>
    <col min="1" max="1" width="21.1640625" style="1"/>
    <col min="2" max="2" width="25.33203125" style="5" bestFit="1" customWidth="1"/>
    <col min="3" max="3" width="21.1640625" style="5"/>
    <col min="4" max="4" width="48.83203125" style="4" bestFit="1" customWidth="1"/>
    <col min="5" max="5" width="21.1640625" style="4"/>
    <col min="6" max="6" width="24" style="4" bestFit="1" customWidth="1"/>
    <col min="7" max="9" width="21.1640625" style="4"/>
    <col min="10" max="15" width="21.1640625" style="4" customWidth="1"/>
    <col min="16" max="17" width="21.1640625" style="1" customWidth="1"/>
    <col min="18" max="16384" width="21.1640625" style="1"/>
  </cols>
  <sheetData>
    <row r="1" spans="1:18" x14ac:dyDescent="0.2">
      <c r="F1" s="32"/>
      <c r="G1" s="6" t="s">
        <v>19</v>
      </c>
      <c r="H1" s="32"/>
      <c r="L1" s="19" t="s">
        <v>13</v>
      </c>
      <c r="M1" s="19"/>
      <c r="N1" s="19"/>
      <c r="O1" s="3"/>
    </row>
    <row r="2" spans="1:18" s="2" customFormat="1" x14ac:dyDescent="0.2">
      <c r="A2" s="24" t="s">
        <v>26</v>
      </c>
      <c r="B2" s="25" t="s">
        <v>5</v>
      </c>
      <c r="C2" s="26" t="s">
        <v>7</v>
      </c>
      <c r="D2" s="27" t="s">
        <v>0</v>
      </c>
      <c r="E2" s="27" t="s">
        <v>21</v>
      </c>
      <c r="F2" s="27" t="s">
        <v>6</v>
      </c>
      <c r="G2" s="27" t="s">
        <v>2</v>
      </c>
      <c r="H2" s="27" t="s">
        <v>8</v>
      </c>
      <c r="I2" s="27" t="s">
        <v>9</v>
      </c>
      <c r="J2" s="27" t="s">
        <v>20</v>
      </c>
      <c r="K2" s="27"/>
      <c r="L2" s="27" t="s">
        <v>15</v>
      </c>
      <c r="M2" s="27" t="s">
        <v>14</v>
      </c>
      <c r="N2" s="27" t="s">
        <v>16</v>
      </c>
      <c r="O2" s="27" t="s">
        <v>12</v>
      </c>
      <c r="P2" s="28" t="s">
        <v>11</v>
      </c>
      <c r="Q2" s="28"/>
      <c r="R2" s="29" t="s">
        <v>1</v>
      </c>
    </row>
    <row r="3" spans="1:18" s="17" customFormat="1" ht="112" x14ac:dyDescent="0.2">
      <c r="A3" s="30" t="s">
        <v>24</v>
      </c>
      <c r="B3" s="8" t="s">
        <v>4</v>
      </c>
      <c r="C3" s="18" t="s">
        <v>29</v>
      </c>
      <c r="D3" s="10" t="s">
        <v>28</v>
      </c>
      <c r="E3" s="31" t="s">
        <v>32</v>
      </c>
      <c r="F3" s="21">
        <v>10</v>
      </c>
      <c r="G3" s="21" t="s">
        <v>3</v>
      </c>
      <c r="H3" s="21" t="s">
        <v>17</v>
      </c>
      <c r="I3" s="21" t="s">
        <v>10</v>
      </c>
      <c r="J3" s="12">
        <v>399.9</v>
      </c>
      <c r="K3" s="12">
        <f>F3*J3</f>
        <v>3999</v>
      </c>
      <c r="L3" s="13">
        <v>9.2499999999999999E-2</v>
      </c>
      <c r="M3" s="14">
        <v>0.03</v>
      </c>
      <c r="N3" s="15">
        <f>SUM(L3:M3)</f>
        <v>0.1225</v>
      </c>
      <c r="O3" s="12">
        <f t="shared" ref="O3:O6" si="0">(K3*N3)+K3</f>
        <v>4488.8774999999996</v>
      </c>
      <c r="P3" s="16">
        <v>0.2</v>
      </c>
      <c r="Q3" s="12">
        <f>O3*P3</f>
        <v>897.77549999999997</v>
      </c>
      <c r="R3" s="12">
        <f>O3+Q3</f>
        <v>5386.6529999999993</v>
      </c>
    </row>
    <row r="4" spans="1:18" s="17" customFormat="1" ht="64" x14ac:dyDescent="0.2">
      <c r="A4" s="30" t="s">
        <v>23</v>
      </c>
      <c r="B4" s="8" t="s">
        <v>4</v>
      </c>
      <c r="C4" s="22" t="s">
        <v>29</v>
      </c>
      <c r="D4" s="10" t="s">
        <v>30</v>
      </c>
      <c r="E4" s="10" t="s">
        <v>31</v>
      </c>
      <c r="F4" s="21">
        <v>1</v>
      </c>
      <c r="G4" s="21" t="s">
        <v>3</v>
      </c>
      <c r="H4" s="21" t="s">
        <v>17</v>
      </c>
      <c r="I4" s="21" t="s">
        <v>10</v>
      </c>
      <c r="J4" s="12">
        <v>122.9</v>
      </c>
      <c r="K4" s="12">
        <f>F4*J4</f>
        <v>122.9</v>
      </c>
      <c r="L4" s="13">
        <v>9.2499999999999999E-2</v>
      </c>
      <c r="M4" s="14">
        <v>0.03</v>
      </c>
      <c r="N4" s="15">
        <f>SUM(L4:M4)</f>
        <v>0.1225</v>
      </c>
      <c r="O4" s="12">
        <f t="shared" si="0"/>
        <v>137.95525000000001</v>
      </c>
      <c r="P4" s="16">
        <v>0.1</v>
      </c>
      <c r="Q4" s="12">
        <f>O4*P4</f>
        <v>13.795525000000001</v>
      </c>
      <c r="R4" s="12">
        <f>O4+Q4</f>
        <v>151.750775</v>
      </c>
    </row>
    <row r="5" spans="1:18" s="17" customFormat="1" ht="112" x14ac:dyDescent="0.2">
      <c r="A5" s="30" t="s">
        <v>27</v>
      </c>
      <c r="B5" s="8" t="s">
        <v>4</v>
      </c>
      <c r="C5" s="22" t="s">
        <v>29</v>
      </c>
      <c r="D5" s="20" t="s">
        <v>33</v>
      </c>
      <c r="E5" s="21" t="s">
        <v>34</v>
      </c>
      <c r="F5" s="21">
        <v>15</v>
      </c>
      <c r="G5" s="21" t="s">
        <v>3</v>
      </c>
      <c r="H5" s="21" t="s">
        <v>17</v>
      </c>
      <c r="I5" s="21" t="s">
        <v>10</v>
      </c>
      <c r="J5" s="12">
        <v>2500</v>
      </c>
      <c r="K5" s="12">
        <f>F5*J5</f>
        <v>37500</v>
      </c>
      <c r="L5" s="13">
        <v>9.2499999999999999E-2</v>
      </c>
      <c r="M5" s="14">
        <v>0.03</v>
      </c>
      <c r="N5" s="15">
        <f>SUM(L5:M5)</f>
        <v>0.1225</v>
      </c>
      <c r="O5" s="12">
        <f t="shared" si="0"/>
        <v>42093.75</v>
      </c>
      <c r="P5" s="16">
        <v>0.4</v>
      </c>
      <c r="Q5" s="12">
        <f>O5*P5</f>
        <v>16837.5</v>
      </c>
      <c r="R5" s="12">
        <f>O5+Q5</f>
        <v>58931.25</v>
      </c>
    </row>
    <row r="6" spans="1:18" s="17" customFormat="1" ht="208" x14ac:dyDescent="0.2">
      <c r="A6" s="30" t="s">
        <v>25</v>
      </c>
      <c r="B6" s="8" t="s">
        <v>4</v>
      </c>
      <c r="C6" s="22" t="s">
        <v>29</v>
      </c>
      <c r="D6" s="20" t="s">
        <v>35</v>
      </c>
      <c r="E6" s="21" t="s">
        <v>34</v>
      </c>
      <c r="F6" s="21">
        <v>20</v>
      </c>
      <c r="G6" s="21" t="s">
        <v>3</v>
      </c>
      <c r="H6" s="21" t="s">
        <v>17</v>
      </c>
      <c r="I6" s="21" t="s">
        <v>10</v>
      </c>
      <c r="J6" s="12">
        <v>2600</v>
      </c>
      <c r="K6" s="12">
        <f>F6*J6</f>
        <v>52000</v>
      </c>
      <c r="L6" s="13">
        <v>9.2499999999999999E-2</v>
      </c>
      <c r="M6" s="14">
        <v>0.03</v>
      </c>
      <c r="N6" s="15">
        <f>SUM(L6:M6)</f>
        <v>0.1225</v>
      </c>
      <c r="O6" s="12">
        <f t="shared" si="0"/>
        <v>58370</v>
      </c>
      <c r="P6" s="16">
        <v>0.5</v>
      </c>
      <c r="Q6" s="12">
        <f>O6*P6</f>
        <v>29185</v>
      </c>
      <c r="R6" s="12">
        <f>O6+Q6</f>
        <v>87555</v>
      </c>
    </row>
    <row r="7" spans="1:18" s="17" customFormat="1" ht="272" x14ac:dyDescent="0.2">
      <c r="A7" s="30" t="s">
        <v>22</v>
      </c>
      <c r="B7" s="8" t="s">
        <v>4</v>
      </c>
      <c r="C7" s="22" t="s">
        <v>29</v>
      </c>
      <c r="D7" s="20" t="s">
        <v>36</v>
      </c>
      <c r="E7" s="21" t="s">
        <v>34</v>
      </c>
      <c r="F7" s="21">
        <v>1</v>
      </c>
      <c r="G7" s="21" t="s">
        <v>18</v>
      </c>
      <c r="H7" s="21" t="s">
        <v>17</v>
      </c>
      <c r="I7" s="21" t="s">
        <v>10</v>
      </c>
      <c r="J7" s="12">
        <v>2800</v>
      </c>
      <c r="K7" s="12">
        <f>F7*J7</f>
        <v>2800</v>
      </c>
      <c r="L7" s="13">
        <v>9.2499999999999999E-2</v>
      </c>
      <c r="M7" s="14">
        <v>0.03</v>
      </c>
      <c r="N7" s="15">
        <f>SUM(L7:M7)</f>
        <v>0.1225</v>
      </c>
      <c r="O7" s="12">
        <f>(K7*N7)+K7</f>
        <v>3143</v>
      </c>
      <c r="P7" s="16">
        <v>0.05</v>
      </c>
      <c r="Q7" s="12">
        <f>O7*P7</f>
        <v>157.15</v>
      </c>
      <c r="R7" s="12">
        <f>O7+Q7</f>
        <v>3300.15</v>
      </c>
    </row>
    <row r="8" spans="1:18" ht="32" x14ac:dyDescent="0.2">
      <c r="A8" s="33" t="s">
        <v>39</v>
      </c>
      <c r="B8" s="9" t="s">
        <v>37</v>
      </c>
      <c r="C8" s="22" t="s">
        <v>26</v>
      </c>
      <c r="D8" s="20" t="s">
        <v>43</v>
      </c>
      <c r="E8" s="21" t="s">
        <v>34</v>
      </c>
      <c r="F8" s="11">
        <v>10</v>
      </c>
      <c r="G8" s="21" t="s">
        <v>18</v>
      </c>
      <c r="H8" s="21" t="s">
        <v>17</v>
      </c>
      <c r="I8" s="21" t="s">
        <v>10</v>
      </c>
      <c r="J8" s="12">
        <v>150</v>
      </c>
      <c r="K8" s="12">
        <f t="shared" ref="K8:K12" si="1">F8*J8</f>
        <v>1500</v>
      </c>
      <c r="L8" s="13">
        <v>9.2499999999999999E-2</v>
      </c>
      <c r="M8" s="14">
        <v>0.03</v>
      </c>
      <c r="N8" s="15">
        <f t="shared" ref="N8:N12" si="2">SUM(L8:M8)</f>
        <v>0.1225</v>
      </c>
      <c r="O8" s="12">
        <f t="shared" ref="O8:O12" si="3">(K8*N8)+K8</f>
        <v>1683.75</v>
      </c>
      <c r="P8" s="16">
        <v>1.05</v>
      </c>
      <c r="Q8" s="12">
        <f t="shared" ref="Q8:Q12" si="4">O8*P8</f>
        <v>1767.9375</v>
      </c>
      <c r="R8" s="12">
        <f t="shared" ref="R8:R12" si="5">O8+Q8</f>
        <v>3451.6875</v>
      </c>
    </row>
    <row r="9" spans="1:18" x14ac:dyDescent="0.2">
      <c r="A9" s="33" t="s">
        <v>44</v>
      </c>
      <c r="B9" s="9" t="s">
        <v>37</v>
      </c>
      <c r="C9" s="22" t="s">
        <v>26</v>
      </c>
      <c r="D9" s="20" t="s">
        <v>46</v>
      </c>
      <c r="E9" s="21" t="s">
        <v>34</v>
      </c>
      <c r="F9" s="11">
        <v>5</v>
      </c>
      <c r="G9" s="21" t="s">
        <v>3</v>
      </c>
      <c r="H9" s="21" t="s">
        <v>17</v>
      </c>
      <c r="I9" s="21" t="s">
        <v>10</v>
      </c>
      <c r="J9" s="12">
        <v>200</v>
      </c>
      <c r="K9" s="12">
        <f t="shared" si="1"/>
        <v>1000</v>
      </c>
      <c r="L9" s="13">
        <v>9.2499999999999999E-2</v>
      </c>
      <c r="M9" s="14">
        <v>0.03</v>
      </c>
      <c r="N9" s="15">
        <f t="shared" si="2"/>
        <v>0.1225</v>
      </c>
      <c r="O9" s="12">
        <f t="shared" si="3"/>
        <v>1122.5</v>
      </c>
      <c r="P9" s="16">
        <v>2.0499999999999998</v>
      </c>
      <c r="Q9" s="12">
        <f t="shared" si="4"/>
        <v>2301.125</v>
      </c>
      <c r="R9" s="12">
        <f t="shared" si="5"/>
        <v>3423.625</v>
      </c>
    </row>
    <row r="10" spans="1:18" ht="112" x14ac:dyDescent="0.2">
      <c r="A10" s="33" t="s">
        <v>38</v>
      </c>
      <c r="B10" s="9" t="s">
        <v>37</v>
      </c>
      <c r="C10" s="22" t="s">
        <v>42</v>
      </c>
      <c r="D10" s="20" t="s">
        <v>45</v>
      </c>
      <c r="E10" s="20" t="s">
        <v>50</v>
      </c>
      <c r="F10" s="11">
        <v>10</v>
      </c>
      <c r="G10" s="21" t="s">
        <v>18</v>
      </c>
      <c r="H10" s="21" t="s">
        <v>51</v>
      </c>
      <c r="I10" s="21" t="s">
        <v>10</v>
      </c>
      <c r="J10" s="12">
        <v>10000</v>
      </c>
      <c r="K10" s="12">
        <f t="shared" si="1"/>
        <v>100000</v>
      </c>
      <c r="L10" s="13">
        <v>9.2499999999999999E-2</v>
      </c>
      <c r="M10" s="14">
        <v>0.03</v>
      </c>
      <c r="N10" s="15">
        <f t="shared" si="2"/>
        <v>0.1225</v>
      </c>
      <c r="O10" s="12">
        <f t="shared" si="3"/>
        <v>112250</v>
      </c>
      <c r="P10" s="16">
        <v>3.05</v>
      </c>
      <c r="Q10" s="12">
        <f t="shared" si="4"/>
        <v>342362.5</v>
      </c>
      <c r="R10" s="12">
        <f t="shared" si="5"/>
        <v>454612.5</v>
      </c>
    </row>
    <row r="11" spans="1:18" ht="32" x14ac:dyDescent="0.2">
      <c r="A11" s="33" t="s">
        <v>47</v>
      </c>
      <c r="B11" s="9" t="s">
        <v>37</v>
      </c>
      <c r="C11" s="22" t="s">
        <v>41</v>
      </c>
      <c r="D11" s="20" t="s">
        <v>48</v>
      </c>
      <c r="E11" s="11" t="s">
        <v>34</v>
      </c>
      <c r="F11" s="11">
        <v>25</v>
      </c>
      <c r="G11" s="11" t="s">
        <v>18</v>
      </c>
      <c r="H11" s="11" t="s">
        <v>17</v>
      </c>
      <c r="I11" s="21" t="s">
        <v>10</v>
      </c>
      <c r="J11" s="12">
        <v>50</v>
      </c>
      <c r="K11" s="12">
        <f t="shared" si="1"/>
        <v>1250</v>
      </c>
      <c r="L11" s="13">
        <v>9.2499999999999999E-2</v>
      </c>
      <c r="M11" s="14">
        <v>0.03</v>
      </c>
      <c r="N11" s="15">
        <f t="shared" si="2"/>
        <v>0.1225</v>
      </c>
      <c r="O11" s="12">
        <f t="shared" si="3"/>
        <v>1403.125</v>
      </c>
      <c r="P11" s="16">
        <v>4.05</v>
      </c>
      <c r="Q11" s="12">
        <f t="shared" si="4"/>
        <v>5682.65625</v>
      </c>
      <c r="R11" s="12">
        <f t="shared" si="5"/>
        <v>7085.78125</v>
      </c>
    </row>
    <row r="12" spans="1:18" ht="32" x14ac:dyDescent="0.2">
      <c r="A12" s="33" t="s">
        <v>40</v>
      </c>
      <c r="B12" s="9" t="s">
        <v>37</v>
      </c>
      <c r="C12" s="22" t="s">
        <v>26</v>
      </c>
      <c r="D12" s="20" t="s">
        <v>49</v>
      </c>
      <c r="E12" s="11" t="s">
        <v>34</v>
      </c>
      <c r="F12" s="11">
        <v>10</v>
      </c>
      <c r="G12" s="11" t="s">
        <v>18</v>
      </c>
      <c r="H12" s="11" t="s">
        <v>17</v>
      </c>
      <c r="I12" s="21" t="s">
        <v>10</v>
      </c>
      <c r="J12" s="12">
        <v>100</v>
      </c>
      <c r="K12" s="12">
        <f t="shared" si="1"/>
        <v>1000</v>
      </c>
      <c r="L12" s="13">
        <v>9.2499999999999999E-2</v>
      </c>
      <c r="M12" s="14">
        <v>0.03</v>
      </c>
      <c r="N12" s="15">
        <f t="shared" si="2"/>
        <v>0.1225</v>
      </c>
      <c r="O12" s="12">
        <f t="shared" si="3"/>
        <v>1122.5</v>
      </c>
      <c r="P12" s="16">
        <v>5.05</v>
      </c>
      <c r="Q12" s="12">
        <f t="shared" si="4"/>
        <v>5668.625</v>
      </c>
      <c r="R12" s="12">
        <f t="shared" si="5"/>
        <v>6791.125</v>
      </c>
    </row>
    <row r="13" spans="1:18" ht="17" x14ac:dyDescent="0.2">
      <c r="B13" s="7"/>
      <c r="C13" s="23"/>
      <c r="D13" s="7"/>
    </row>
    <row r="14" spans="1:18" ht="17" x14ac:dyDescent="0.2">
      <c r="B14" s="7"/>
      <c r="C14" s="23"/>
      <c r="D14" s="7"/>
    </row>
    <row r="15" spans="1:18" ht="17" x14ac:dyDescent="0.2">
      <c r="B15" s="7"/>
      <c r="C15" s="23"/>
      <c r="D15" s="7"/>
    </row>
    <row r="16" spans="1:18" ht="17" x14ac:dyDescent="0.2">
      <c r="C16" s="23"/>
      <c r="D16" s="7"/>
    </row>
    <row r="17" spans="3:4" ht="17" x14ac:dyDescent="0.2">
      <c r="C17" s="23"/>
      <c r="D17" s="7"/>
    </row>
    <row r="18" spans="3:4" ht="17" x14ac:dyDescent="0.2">
      <c r="C18" s="23"/>
      <c r="D18" s="7"/>
    </row>
    <row r="19" spans="3:4" ht="17" x14ac:dyDescent="0.2">
      <c r="C19" s="23"/>
      <c r="D19" s="7"/>
    </row>
    <row r="20" spans="3:4" ht="17" x14ac:dyDescent="0.2">
      <c r="C20" s="23"/>
      <c r="D20" s="7"/>
    </row>
    <row r="21" spans="3:4" ht="17" x14ac:dyDescent="0.2">
      <c r="C21" s="23"/>
      <c r="D21" s="7"/>
    </row>
    <row r="22" spans="3:4" ht="17" x14ac:dyDescent="0.2">
      <c r="C22" s="23"/>
      <c r="D22" s="7"/>
    </row>
    <row r="23" spans="3:4" ht="17" x14ac:dyDescent="0.2">
      <c r="C23" s="23"/>
      <c r="D23" s="7"/>
    </row>
    <row r="24" spans="3:4" ht="17" x14ac:dyDescent="0.2">
      <c r="D24" s="7"/>
    </row>
    <row r="25" spans="3:4" ht="17" x14ac:dyDescent="0.2">
      <c r="D25" s="7"/>
    </row>
    <row r="26" spans="3:4" ht="17" x14ac:dyDescent="0.2">
      <c r="D26" s="7"/>
    </row>
  </sheetData>
  <mergeCells count="2">
    <mergeCell ref="P2:Q2"/>
    <mergeCell ref="L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2018-03-30T01:10:48Z</dcterms:modified>
</cp:coreProperties>
</file>