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45"/>
  </bookViews>
  <sheets>
    <sheet name="Catalogo de Serviços" sheetId="1" r:id="rId1"/>
  </sheets>
  <calcPr calcId="162913"/>
</workbook>
</file>

<file path=xl/calcChain.xml><?xml version="1.0" encoding="utf-8"?>
<calcChain xmlns="http://schemas.openxmlformats.org/spreadsheetml/2006/main">
  <c r="M9" i="1" l="1"/>
  <c r="Q8" i="1"/>
  <c r="P8" i="1"/>
  <c r="N8" i="1"/>
  <c r="Q6" i="1"/>
  <c r="N6" i="1"/>
  <c r="P6" i="1" s="1"/>
  <c r="J8" i="1" l="1"/>
  <c r="J10" i="1"/>
  <c r="J11" i="1"/>
  <c r="J12" i="1"/>
  <c r="J13" i="1"/>
  <c r="J14" i="1"/>
  <c r="J15" i="1"/>
  <c r="J6" i="1"/>
  <c r="M12" i="1"/>
  <c r="M13" i="1"/>
  <c r="N9" i="1"/>
  <c r="Q9" i="1" s="1"/>
  <c r="M10" i="1"/>
  <c r="N10" i="1"/>
  <c r="M11" i="1"/>
  <c r="N11" i="1"/>
  <c r="N12" i="1"/>
  <c r="N13" i="1"/>
  <c r="N14" i="1"/>
  <c r="P14" i="1"/>
  <c r="M15" i="1"/>
  <c r="N15" i="1"/>
  <c r="M7" i="1"/>
  <c r="N7" i="1"/>
  <c r="P7" i="1"/>
  <c r="Q7" i="1"/>
  <c r="P12" i="1"/>
  <c r="Q12" i="1"/>
  <c r="P10" i="1"/>
  <c r="Q10" i="1"/>
  <c r="P15" i="1"/>
  <c r="Q15" i="1"/>
  <c r="P13" i="1"/>
  <c r="Q13" i="1"/>
  <c r="P11" i="1"/>
  <c r="Q11" i="1"/>
  <c r="P9" i="1"/>
  <c r="Q14" i="1"/>
</calcChain>
</file>

<file path=xl/sharedStrings.xml><?xml version="1.0" encoding="utf-8"?>
<sst xmlns="http://schemas.openxmlformats.org/spreadsheetml/2006/main" count="79" uniqueCount="50">
  <si>
    <t>CATÁLOGO DE SERVIÇOS - Software Secure K</t>
  </si>
  <si>
    <t>6204-0/00 Consultoria em tecnologia da informação - Simples 16,93%</t>
  </si>
  <si>
    <t>6209-1/00 Suporte técnico, manutenção e outros serviços em tecnologia da informação - Simples 16,93%</t>
  </si>
  <si>
    <t>6203-1/00 Desenvolvimento e Licenciamento de Programas de computadores Não Customizaveis - Interna Aligota da Planilha Externo Tributos federais incidentes sobre o lucro à alíquota de 25% a 34%</t>
  </si>
  <si>
    <t>Tipo</t>
  </si>
  <si>
    <t>Medição</t>
  </si>
  <si>
    <t>Descrição</t>
  </si>
  <si>
    <t>Prerequisitos</t>
  </si>
  <si>
    <t>Baseline Mensal</t>
  </si>
  <si>
    <t>SLA
Cobertura</t>
  </si>
  <si>
    <t>Validade</t>
  </si>
  <si>
    <t>Localidade da Prestação</t>
  </si>
  <si>
    <t xml:space="preserve">Custo por Item sem Impostos </t>
  </si>
  <si>
    <t>Custo Total</t>
  </si>
  <si>
    <t>PIS/COFINS</t>
  </si>
  <si>
    <t>ISS</t>
  </si>
  <si>
    <t>Imposto Total</t>
  </si>
  <si>
    <t>Custo com Impostos</t>
  </si>
  <si>
    <t>Lucratividade</t>
  </si>
  <si>
    <t>Preço Final</t>
  </si>
  <si>
    <t>Produto</t>
  </si>
  <si>
    <t>Por Ano</t>
  </si>
  <si>
    <t xml:space="preserve">Software Antivirus </t>
  </si>
  <si>
    <t>Windows 10</t>
  </si>
  <si>
    <t>8x5</t>
  </si>
  <si>
    <t>1  ano</t>
  </si>
  <si>
    <t>Internacional</t>
  </si>
  <si>
    <t>Exportação Simplificada</t>
  </si>
  <si>
    <t xml:space="preserve">Software e Gerenciamento de Firewall   </t>
  </si>
  <si>
    <t>Windows Server/Linux</t>
  </si>
  <si>
    <t>9,25%</t>
  </si>
  <si>
    <t>Serviço</t>
  </si>
  <si>
    <t>Por Mês</t>
  </si>
  <si>
    <t>Suporte técnico extendido Antivirus</t>
  </si>
  <si>
    <t xml:space="preserve">Windows </t>
  </si>
  <si>
    <t>24x7</t>
  </si>
  <si>
    <t>Nacional</t>
  </si>
  <si>
    <t>Suporte técnico extendido Firewall</t>
  </si>
  <si>
    <t>Por Estação</t>
  </si>
  <si>
    <t>Auditoria de seguranca Workstation</t>
  </si>
  <si>
    <t>W XP / W7/ W8/ W10 / LINUX</t>
  </si>
  <si>
    <t>RMC</t>
  </si>
  <si>
    <t>Por Hora</t>
  </si>
  <si>
    <t>Auditoria de seguranca Servidor</t>
  </si>
  <si>
    <t>W7/ W8/ W10 / W Server 2008/ 2012/ 2016 / LINUX</t>
  </si>
  <si>
    <t>Hospedagem de apps e sites</t>
  </si>
  <si>
    <t>Conexão  Internet</t>
  </si>
  <si>
    <t>1 ano</t>
  </si>
  <si>
    <t>Por Gb</t>
  </si>
  <si>
    <t>Backup em nuvem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</si>
</sst>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0" tint="-4.9989318521683403E-2"/>
      <name val="Arial"/>
      <family val="2"/>
    </font>
    <font>
      <sz val="9"/>
      <color theme="0" tint="-4.9989318521683403E-2"/>
      <name val="Arial"/>
      <family val="2"/>
    </font>
    <font>
      <b/>
      <sz val="10"/>
      <color theme="1"/>
      <name val="Calibri"/>
      <family val="2"/>
    </font>
    <font>
      <sz val="9"/>
      <color theme="1"/>
      <name val="Arial"/>
    </font>
    <font>
      <sz val="10"/>
      <color theme="1"/>
      <name val="Calibri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44" fontId="2" fillId="0" borderId="0" xfId="1" applyFont="1" applyAlignment="1">
      <alignment horizontal="center"/>
    </xf>
    <xf numFmtId="0" fontId="6" fillId="2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4" fontId="7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44" fontId="2" fillId="0" borderId="1" xfId="1" applyFont="1" applyBorder="1" applyAlignment="1">
      <alignment horizontal="center" vertical="center" wrapText="1"/>
    </xf>
    <xf numFmtId="10" fontId="4" fillId="0" borderId="1" xfId="2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7" fillId="3" borderId="1" xfId="2" applyNumberFormat="1" applyFont="1" applyFill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 vertical="center" wrapText="1"/>
    </xf>
    <xf numFmtId="10" fontId="2" fillId="0" borderId="0" xfId="2" applyNumberFormat="1" applyFont="1" applyAlignment="1">
      <alignment horizontal="center"/>
    </xf>
    <xf numFmtId="0" fontId="3" fillId="0" borderId="0" xfId="0" applyFont="1" applyFill="1" applyAlignment="1">
      <alignment wrapText="1"/>
    </xf>
    <xf numFmtId="9" fontId="4" fillId="0" borderId="3" xfId="2" applyFont="1" applyBorder="1" applyAlignment="1">
      <alignment horizontal="center" vertical="center" wrapText="1"/>
    </xf>
    <xf numFmtId="10" fontId="4" fillId="0" borderId="5" xfId="2" applyNumberFormat="1" applyFont="1" applyBorder="1" applyAlignment="1">
      <alignment horizontal="center" vertical="center" wrapText="1"/>
    </xf>
    <xf numFmtId="44" fontId="2" fillId="0" borderId="5" xfId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 wrapText="1"/>
    </xf>
    <xf numFmtId="44" fontId="2" fillId="0" borderId="5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4" fontId="2" fillId="0" borderId="8" xfId="1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10" fontId="9" fillId="4" borderId="1" xfId="2" applyNumberFormat="1" applyFont="1" applyFill="1" applyBorder="1" applyAlignment="1">
      <alignment horizontal="center" vertical="center" wrapText="1"/>
    </xf>
    <xf numFmtId="44" fontId="9" fillId="4" borderId="1" xfId="1" applyFont="1" applyFill="1" applyBorder="1" applyAlignment="1">
      <alignment horizontal="center" vertical="center" wrapText="1"/>
    </xf>
    <xf numFmtId="10" fontId="9" fillId="4" borderId="2" xfId="2" applyNumberFormat="1" applyFont="1" applyFill="1" applyBorder="1" applyAlignment="1">
      <alignment horizontal="center" vertical="center" wrapText="1"/>
    </xf>
    <xf numFmtId="44" fontId="9" fillId="4" borderId="1" xfId="0" applyNumberFormat="1" applyFont="1" applyFill="1" applyBorder="1" applyAlignment="1">
      <alignment horizontal="center" vertical="center" wrapText="1"/>
    </xf>
    <xf numFmtId="44" fontId="9" fillId="4" borderId="3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0" fontId="2" fillId="4" borderId="1" xfId="2" applyNumberFormat="1" applyFont="1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10" fillId="0" borderId="1" xfId="2" applyNumberFormat="1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tabSelected="1" zoomScaleNormal="100" workbookViewId="0">
      <selection activeCell="M10" sqref="M10"/>
    </sheetView>
  </sheetViews>
  <sheetFormatPr defaultColWidth="21.140625" defaultRowHeight="12" x14ac:dyDescent="0.2"/>
  <cols>
    <col min="1" max="1" width="8.140625" style="1" customWidth="1"/>
    <col min="2" max="2" width="11.42578125" style="1" bestFit="1" customWidth="1"/>
    <col min="3" max="3" width="32.140625" style="3" customWidth="1"/>
    <col min="4" max="4" width="11.85546875" style="1" customWidth="1"/>
    <col min="5" max="5" width="8.5703125" style="14" bestFit="1" customWidth="1"/>
    <col min="6" max="6" width="15.140625" style="1" bestFit="1" customWidth="1"/>
    <col min="7" max="7" width="8.7109375" style="1" bestFit="1" customWidth="1"/>
    <col min="8" max="8" width="12.85546875" style="1" bestFit="1" customWidth="1"/>
    <col min="9" max="9" width="16.140625" style="6" customWidth="1"/>
    <col min="10" max="10" width="15" style="1" bestFit="1" customWidth="1"/>
    <col min="11" max="11" width="11.140625" style="1" bestFit="1" customWidth="1"/>
    <col min="12" max="12" width="4.28515625" style="1" bestFit="1" customWidth="1"/>
    <col min="13" max="13" width="8.5703125" style="25" bestFit="1" customWidth="1"/>
    <col min="14" max="14" width="15" style="1" bestFit="1" customWidth="1"/>
    <col min="15" max="15" width="8.85546875" style="2" bestFit="1" customWidth="1"/>
    <col min="16" max="16" width="12.42578125" style="2" bestFit="1" customWidth="1"/>
    <col min="17" max="17" width="13.5703125" style="2" bestFit="1" customWidth="1"/>
    <col min="18" max="16384" width="21.140625" style="2"/>
  </cols>
  <sheetData>
    <row r="1" spans="1:17" s="7" customFormat="1" ht="21.75" customHeight="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s="16" customFormat="1" ht="14.25" customHeight="1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s="16" customFormat="1" ht="14.2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 s="17" customFormat="1" ht="14.25" customHeight="1" x14ac:dyDescent="0.25">
      <c r="A4" s="41" t="s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s="5" customFormat="1" ht="24.75" customHeight="1" x14ac:dyDescent="0.2">
      <c r="A5" s="8" t="s">
        <v>4</v>
      </c>
      <c r="B5" s="8" t="s">
        <v>5</v>
      </c>
      <c r="C5" s="8" t="s">
        <v>6</v>
      </c>
      <c r="D5" s="8" t="s">
        <v>7</v>
      </c>
      <c r="E5" s="9" t="s">
        <v>8</v>
      </c>
      <c r="F5" s="8" t="s">
        <v>9</v>
      </c>
      <c r="G5" s="10" t="s">
        <v>10</v>
      </c>
      <c r="H5" s="8" t="s">
        <v>11</v>
      </c>
      <c r="I5" s="11" t="s">
        <v>12</v>
      </c>
      <c r="J5" s="8" t="s">
        <v>13</v>
      </c>
      <c r="K5" s="8" t="s">
        <v>14</v>
      </c>
      <c r="L5" s="8" t="s">
        <v>15</v>
      </c>
      <c r="M5" s="23" t="s">
        <v>16</v>
      </c>
      <c r="N5" s="8" t="s">
        <v>17</v>
      </c>
      <c r="O5" s="38" t="s">
        <v>18</v>
      </c>
      <c r="P5" s="39"/>
      <c r="Q5" s="8" t="s">
        <v>19</v>
      </c>
    </row>
    <row r="6" spans="1:17" s="26" customFormat="1" ht="24.75" customHeight="1" x14ac:dyDescent="0.2">
      <c r="A6" s="30" t="s">
        <v>20</v>
      </c>
      <c r="B6" s="34" t="s">
        <v>21</v>
      </c>
      <c r="C6" s="34" t="s">
        <v>22</v>
      </c>
      <c r="D6" s="34" t="s">
        <v>23</v>
      </c>
      <c r="E6" s="34">
        <v>1</v>
      </c>
      <c r="F6" s="34" t="s">
        <v>24</v>
      </c>
      <c r="G6" s="34" t="s">
        <v>25</v>
      </c>
      <c r="H6" s="34" t="s">
        <v>26</v>
      </c>
      <c r="I6" s="32">
        <v>3850</v>
      </c>
      <c r="J6" s="32">
        <f>I6*E6</f>
        <v>3850</v>
      </c>
      <c r="K6" s="42" t="s">
        <v>27</v>
      </c>
      <c r="L6" s="43"/>
      <c r="M6" s="44">
        <v>0.34</v>
      </c>
      <c r="N6" s="45">
        <f>J6*M6+J6</f>
        <v>5159</v>
      </c>
      <c r="O6" s="46">
        <v>0.25</v>
      </c>
      <c r="P6" s="47">
        <f>N6*O6</f>
        <v>1289.75</v>
      </c>
      <c r="Q6" s="48">
        <f>N6+P6</f>
        <v>6448.75</v>
      </c>
    </row>
    <row r="7" spans="1:17" s="5" customFormat="1" ht="24.75" customHeight="1" x14ac:dyDescent="0.2">
      <c r="A7" s="31"/>
      <c r="B7" s="35"/>
      <c r="C7" s="35"/>
      <c r="D7" s="35"/>
      <c r="E7" s="35"/>
      <c r="F7" s="35"/>
      <c r="G7" s="35"/>
      <c r="H7" s="35"/>
      <c r="I7" s="33"/>
      <c r="J7" s="33"/>
      <c r="K7" s="19">
        <v>9.2499999999999999E-2</v>
      </c>
      <c r="L7" s="20">
        <v>0.03</v>
      </c>
      <c r="M7" s="24">
        <f>SUM(K7:L7)</f>
        <v>0.1225</v>
      </c>
      <c r="N7" s="18">
        <f>(J6*M7)+J6</f>
        <v>4321.625</v>
      </c>
      <c r="O7" s="21">
        <v>0.25</v>
      </c>
      <c r="P7" s="29">
        <f>N7*O7</f>
        <v>1080.40625</v>
      </c>
      <c r="Q7" s="18">
        <f>N7+P7</f>
        <v>5402.03125</v>
      </c>
    </row>
    <row r="8" spans="1:17" s="5" customFormat="1" ht="24.75" customHeight="1" x14ac:dyDescent="0.2">
      <c r="A8" s="30" t="s">
        <v>20</v>
      </c>
      <c r="B8" s="34" t="s">
        <v>21</v>
      </c>
      <c r="C8" s="34" t="s">
        <v>28</v>
      </c>
      <c r="D8" s="34" t="s">
        <v>29</v>
      </c>
      <c r="E8" s="34">
        <v>1</v>
      </c>
      <c r="F8" s="34" t="s">
        <v>24</v>
      </c>
      <c r="G8" s="34" t="s">
        <v>25</v>
      </c>
      <c r="H8" s="34" t="s">
        <v>26</v>
      </c>
      <c r="I8" s="32">
        <v>4250</v>
      </c>
      <c r="J8" s="32">
        <f>I8*E8</f>
        <v>4250</v>
      </c>
      <c r="K8" s="49" t="s">
        <v>27</v>
      </c>
      <c r="L8" s="43"/>
      <c r="M8" s="50">
        <v>0.34</v>
      </c>
      <c r="N8" s="51">
        <f>J8*M8+J8</f>
        <v>5695</v>
      </c>
      <c r="O8" s="52">
        <v>0.25</v>
      </c>
      <c r="P8" s="51">
        <f>N8*O8</f>
        <v>1423.75</v>
      </c>
      <c r="Q8" s="51">
        <f>N8+P8</f>
        <v>7118.75</v>
      </c>
    </row>
    <row r="9" spans="1:17" s="5" customFormat="1" ht="24.75" customHeight="1" x14ac:dyDescent="0.2">
      <c r="A9" s="31"/>
      <c r="B9" s="35"/>
      <c r="C9" s="35"/>
      <c r="D9" s="35"/>
      <c r="E9" s="35"/>
      <c r="F9" s="35"/>
      <c r="G9" s="35"/>
      <c r="H9" s="35"/>
      <c r="I9" s="33"/>
      <c r="J9" s="36"/>
      <c r="K9" s="19" t="s">
        <v>30</v>
      </c>
      <c r="L9" s="27">
        <v>0.03</v>
      </c>
      <c r="M9" s="24">
        <f>K9+L9</f>
        <v>0.1225</v>
      </c>
      <c r="N9" s="18">
        <f>(J8*M9)+J8</f>
        <v>4770.625</v>
      </c>
      <c r="O9" s="21">
        <v>0.25</v>
      </c>
      <c r="P9" s="18">
        <f t="shared" ref="P9:P15" si="0">N9*O9</f>
        <v>1192.65625</v>
      </c>
      <c r="Q9" s="18">
        <f t="shared" ref="Q9:Q15" si="1">N9+P9</f>
        <v>5963.28125</v>
      </c>
    </row>
    <row r="10" spans="1:17" s="5" customFormat="1" ht="24.75" customHeight="1" x14ac:dyDescent="0.2">
      <c r="A10" s="15" t="s">
        <v>31</v>
      </c>
      <c r="B10" s="12" t="s">
        <v>32</v>
      </c>
      <c r="C10" s="12" t="s">
        <v>33</v>
      </c>
      <c r="D10" s="12" t="s">
        <v>34</v>
      </c>
      <c r="E10" s="13">
        <v>1</v>
      </c>
      <c r="F10" s="12" t="s">
        <v>35</v>
      </c>
      <c r="G10" s="22" t="s">
        <v>25</v>
      </c>
      <c r="H10" s="12" t="s">
        <v>36</v>
      </c>
      <c r="I10" s="18">
        <v>8000</v>
      </c>
      <c r="J10" s="18">
        <f t="shared" ref="J10:J15" si="2">I10*E10</f>
        <v>8000</v>
      </c>
      <c r="K10" s="28">
        <v>9.2499999999999999E-2</v>
      </c>
      <c r="L10" s="20">
        <v>0.03</v>
      </c>
      <c r="M10" s="53">
        <f t="shared" ref="M9:M15" si="3">SUM(K10:L10)</f>
        <v>0.1225</v>
      </c>
      <c r="N10" s="18">
        <f t="shared" ref="N10:N15" si="4">(J10*M10)+J10</f>
        <v>8980</v>
      </c>
      <c r="O10" s="21">
        <v>0.35</v>
      </c>
      <c r="P10" s="18">
        <f t="shared" si="0"/>
        <v>3143</v>
      </c>
      <c r="Q10" s="18">
        <f t="shared" si="1"/>
        <v>12123</v>
      </c>
    </row>
    <row r="11" spans="1:17" s="4" customFormat="1" ht="24" x14ac:dyDescent="0.2">
      <c r="A11" s="15" t="s">
        <v>31</v>
      </c>
      <c r="B11" s="12" t="s">
        <v>32</v>
      </c>
      <c r="C11" s="12" t="s">
        <v>37</v>
      </c>
      <c r="D11" s="12" t="s">
        <v>29</v>
      </c>
      <c r="E11" s="13">
        <v>1</v>
      </c>
      <c r="F11" s="12" t="s">
        <v>35</v>
      </c>
      <c r="G11" s="22" t="s">
        <v>25</v>
      </c>
      <c r="H11" s="12" t="s">
        <v>36</v>
      </c>
      <c r="I11" s="18">
        <v>8000</v>
      </c>
      <c r="J11" s="18">
        <f t="shared" si="2"/>
        <v>8000</v>
      </c>
      <c r="K11" s="19">
        <v>9.2499999999999999E-2</v>
      </c>
      <c r="L11" s="20">
        <v>0.03</v>
      </c>
      <c r="M11" s="24">
        <f t="shared" si="3"/>
        <v>0.1225</v>
      </c>
      <c r="N11" s="18">
        <f t="shared" si="4"/>
        <v>8980</v>
      </c>
      <c r="O11" s="21">
        <v>0.35</v>
      </c>
      <c r="P11" s="18">
        <f t="shared" si="0"/>
        <v>3143</v>
      </c>
      <c r="Q11" s="18">
        <f t="shared" si="1"/>
        <v>12123</v>
      </c>
    </row>
    <row r="12" spans="1:17" ht="36" x14ac:dyDescent="0.2">
      <c r="A12" s="15" t="s">
        <v>31</v>
      </c>
      <c r="B12" s="12" t="s">
        <v>38</v>
      </c>
      <c r="C12" s="12" t="s">
        <v>39</v>
      </c>
      <c r="D12" s="12" t="s">
        <v>40</v>
      </c>
      <c r="E12" s="13">
        <v>10</v>
      </c>
      <c r="F12" s="12" t="s">
        <v>24</v>
      </c>
      <c r="G12" s="22" t="s">
        <v>25</v>
      </c>
      <c r="H12" s="12" t="s">
        <v>41</v>
      </c>
      <c r="I12" s="18">
        <v>250</v>
      </c>
      <c r="J12" s="18">
        <f t="shared" si="2"/>
        <v>2500</v>
      </c>
      <c r="K12" s="19">
        <v>9.2499999999999999E-2</v>
      </c>
      <c r="L12" s="20">
        <v>0.03</v>
      </c>
      <c r="M12" s="24">
        <f t="shared" si="3"/>
        <v>0.1225</v>
      </c>
      <c r="N12" s="18">
        <f t="shared" si="4"/>
        <v>2806.25</v>
      </c>
      <c r="O12" s="21">
        <v>0.5</v>
      </c>
      <c r="P12" s="18">
        <f t="shared" si="0"/>
        <v>1403.125</v>
      </c>
      <c r="Q12" s="18">
        <f t="shared" si="1"/>
        <v>4209.375</v>
      </c>
    </row>
    <row r="13" spans="1:17" ht="48" x14ac:dyDescent="0.2">
      <c r="A13" s="15" t="s">
        <v>31</v>
      </c>
      <c r="B13" s="12" t="s">
        <v>42</v>
      </c>
      <c r="C13" s="12" t="s">
        <v>43</v>
      </c>
      <c r="D13" s="12" t="s">
        <v>44</v>
      </c>
      <c r="E13" s="13">
        <v>8</v>
      </c>
      <c r="F13" s="12" t="s">
        <v>24</v>
      </c>
      <c r="G13" s="22" t="s">
        <v>25</v>
      </c>
      <c r="H13" s="12" t="s">
        <v>41</v>
      </c>
      <c r="I13" s="18">
        <v>300</v>
      </c>
      <c r="J13" s="18">
        <f t="shared" si="2"/>
        <v>2400</v>
      </c>
      <c r="K13" s="19">
        <v>9.2499999999999999E-2</v>
      </c>
      <c r="L13" s="20">
        <v>0.03</v>
      </c>
      <c r="M13" s="24">
        <f t="shared" si="3"/>
        <v>0.1225</v>
      </c>
      <c r="N13" s="18">
        <f t="shared" si="4"/>
        <v>2694</v>
      </c>
      <c r="O13" s="21">
        <v>0.5</v>
      </c>
      <c r="P13" s="18">
        <f t="shared" si="0"/>
        <v>1347</v>
      </c>
      <c r="Q13" s="18">
        <f t="shared" si="1"/>
        <v>4041</v>
      </c>
    </row>
    <row r="14" spans="1:17" ht="24.75" customHeight="1" x14ac:dyDescent="0.2">
      <c r="A14" s="15" t="s">
        <v>31</v>
      </c>
      <c r="B14" s="12" t="s">
        <v>32</v>
      </c>
      <c r="C14" s="12" t="s">
        <v>45</v>
      </c>
      <c r="D14" s="12" t="s">
        <v>46</v>
      </c>
      <c r="E14" s="13">
        <v>12</v>
      </c>
      <c r="F14" s="12" t="s">
        <v>24</v>
      </c>
      <c r="G14" s="22" t="s">
        <v>47</v>
      </c>
      <c r="H14" s="12" t="s">
        <v>36</v>
      </c>
      <c r="I14" s="18">
        <v>200</v>
      </c>
      <c r="J14" s="18">
        <f t="shared" si="2"/>
        <v>2400</v>
      </c>
      <c r="K14" s="19">
        <v>9.2499999999999999E-2</v>
      </c>
      <c r="L14" s="20">
        <v>0.03</v>
      </c>
      <c r="M14" s="24">
        <v>0.12</v>
      </c>
      <c r="N14" s="18">
        <f t="shared" si="4"/>
        <v>2688</v>
      </c>
      <c r="O14" s="21">
        <v>0.5</v>
      </c>
      <c r="P14" s="18">
        <f t="shared" si="0"/>
        <v>1344</v>
      </c>
      <c r="Q14" s="18">
        <f t="shared" si="1"/>
        <v>4032</v>
      </c>
    </row>
    <row r="15" spans="1:17" ht="24.75" customHeight="1" x14ac:dyDescent="0.2">
      <c r="A15" s="15" t="s">
        <v>31</v>
      </c>
      <c r="B15" s="12" t="s">
        <v>48</v>
      </c>
      <c r="C15" s="12" t="s">
        <v>49</v>
      </c>
      <c r="D15" s="12" t="s">
        <v>46</v>
      </c>
      <c r="E15" s="13">
        <v>50</v>
      </c>
      <c r="F15" s="12" t="s">
        <v>35</v>
      </c>
      <c r="G15" s="22" t="s">
        <v>25</v>
      </c>
      <c r="H15" s="12" t="s">
        <v>36</v>
      </c>
      <c r="I15" s="18">
        <v>30</v>
      </c>
      <c r="J15" s="18">
        <f t="shared" si="2"/>
        <v>1500</v>
      </c>
      <c r="K15" s="19">
        <v>9.2499999999999999E-2</v>
      </c>
      <c r="L15" s="20">
        <v>0.03</v>
      </c>
      <c r="M15" s="24">
        <f t="shared" si="3"/>
        <v>0.1225</v>
      </c>
      <c r="N15" s="18">
        <f t="shared" si="4"/>
        <v>1683.75</v>
      </c>
      <c r="O15" s="21">
        <v>0.5</v>
      </c>
      <c r="P15" s="18">
        <f t="shared" si="0"/>
        <v>841.875</v>
      </c>
      <c r="Q15" s="18">
        <f t="shared" si="1"/>
        <v>2525.625</v>
      </c>
    </row>
  </sheetData>
  <mergeCells count="27">
    <mergeCell ref="A1:Q1"/>
    <mergeCell ref="O5:P5"/>
    <mergeCell ref="A2:Q2"/>
    <mergeCell ref="A3:Q3"/>
    <mergeCell ref="A4:Q4"/>
    <mergeCell ref="C8:C9"/>
    <mergeCell ref="B8:B9"/>
    <mergeCell ref="J8:J9"/>
    <mergeCell ref="I8:I9"/>
    <mergeCell ref="H8:H9"/>
    <mergeCell ref="G8:G9"/>
    <mergeCell ref="A8:A9"/>
    <mergeCell ref="J6:J7"/>
    <mergeCell ref="I6:I7"/>
    <mergeCell ref="H6:H7"/>
    <mergeCell ref="K6:L6"/>
    <mergeCell ref="K8:L8"/>
    <mergeCell ref="G6:G7"/>
    <mergeCell ref="F6:F7"/>
    <mergeCell ref="E6:E7"/>
    <mergeCell ref="D6:D7"/>
    <mergeCell ref="C6:C7"/>
    <mergeCell ref="B6:B7"/>
    <mergeCell ref="A6:A7"/>
    <mergeCell ref="F8:F9"/>
    <mergeCell ref="E8:E9"/>
    <mergeCell ref="D8:D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Catalogo de Serviços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2006-09-25T12:47:36Z</dcterms:created>
  <dcterms:modified xsi:type="dcterms:W3CDTF">2018-10-05T00:03:57Z</dcterms:modified>
  <cp:category/>
  <cp:contentStatus/>
</cp:coreProperties>
</file>