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2"/>
  <workbookPr filterPrivacy="1" defaultThemeVersion="124226"/>
  <xr:revisionPtr revIDLastSave="0" documentId="8_{A8D8C87C-02EB-4E42-ADC6-BD8533E77E8A}" xr6:coauthVersionLast="38" xr6:coauthVersionMax="38" xr10:uidLastSave="{00000000-0000-0000-0000-000000000000}"/>
  <bookViews>
    <workbookView xWindow="0" yWindow="900" windowWidth="11625" windowHeight="5985" xr2:uid="{00000000-000D-0000-FFFF-FFFF00000000}"/>
  </bookViews>
  <sheets>
    <sheet name="Modelo" sheetId="1" r:id="rId1"/>
  </sheets>
  <calcPr calcId="179020"/>
</workbook>
</file>

<file path=xl/calcChain.xml><?xml version="1.0" encoding="utf-8"?>
<calcChain xmlns="http://schemas.openxmlformats.org/spreadsheetml/2006/main">
  <c r="Q4" i="1" l="1"/>
  <c r="R4" i="1"/>
  <c r="T4" i="1"/>
  <c r="S4" i="1"/>
  <c r="Q5" i="1"/>
  <c r="R5" i="1"/>
  <c r="T5" i="1"/>
  <c r="S5" i="1"/>
  <c r="Q6" i="1"/>
  <c r="R6" i="1"/>
  <c r="T6" i="1"/>
  <c r="S6" i="1"/>
  <c r="Q3" i="1"/>
  <c r="R3" i="1"/>
  <c r="T3" i="1"/>
  <c r="Q7" i="1"/>
  <c r="R7" i="1"/>
  <c r="K7" i="1"/>
  <c r="T7" i="1"/>
  <c r="L7" i="1"/>
  <c r="S7" i="1"/>
  <c r="L5" i="1"/>
  <c r="L4" i="1"/>
  <c r="L6" i="1"/>
  <c r="L3" i="1"/>
  <c r="S3" i="1"/>
</calcChain>
</file>

<file path=xl/sharedStrings.xml><?xml version="1.0" encoding="utf-8"?>
<sst xmlns="http://schemas.openxmlformats.org/spreadsheetml/2006/main" count="72" uniqueCount="50">
  <si>
    <t>SLA</t>
  </si>
  <si>
    <t xml:space="preserve">Impostos </t>
  </si>
  <si>
    <t>Tipo</t>
  </si>
  <si>
    <t>Medição</t>
  </si>
  <si>
    <t>Descrição</t>
  </si>
  <si>
    <t>Pre-requisitos</t>
  </si>
  <si>
    <t>Baseline Mensal</t>
  </si>
  <si>
    <t>Cobertura</t>
  </si>
  <si>
    <t>TMA</t>
  </si>
  <si>
    <t>TMR</t>
  </si>
  <si>
    <t>Validade</t>
  </si>
  <si>
    <t>Localidade da Prestação</t>
  </si>
  <si>
    <t>Custo S/IMP por item</t>
  </si>
  <si>
    <t>BASELINE * CUSTO</t>
  </si>
  <si>
    <t>Preço Final</t>
  </si>
  <si>
    <t>SIMPLES NACIONAL</t>
  </si>
  <si>
    <t>ALÍQUOTAS IE</t>
  </si>
  <si>
    <t>ISS</t>
  </si>
  <si>
    <t>Totais</t>
  </si>
  <si>
    <t>Custo dos Impostos</t>
  </si>
  <si>
    <t>Lucratividade</t>
  </si>
  <si>
    <t>Produto</t>
  </si>
  <si>
    <t>Por item</t>
  </si>
  <si>
    <t>Desenvolvimento de Programa de Orçamento e Compêndio de Árvores e Plantas</t>
  </si>
  <si>
    <t>SO Windows e Infraestrutura compatível</t>
  </si>
  <si>
    <t>8x5</t>
  </si>
  <si>
    <t>15 min</t>
  </si>
  <si>
    <t>30 min</t>
  </si>
  <si>
    <t>1 ano</t>
  </si>
  <si>
    <t>Internacional</t>
  </si>
  <si>
    <t xml:space="preserve">Serviços </t>
  </si>
  <si>
    <t>Por Hora</t>
  </si>
  <si>
    <t>Treinamento</t>
  </si>
  <si>
    <t>Tenha nossos serviços contratados</t>
  </si>
  <si>
    <t>1 mês</t>
  </si>
  <si>
    <t>Indaiatuba</t>
  </si>
  <si>
    <t>Banco de dados</t>
  </si>
  <si>
    <t>Serviços</t>
  </si>
  <si>
    <t>Por Serviço Completo</t>
  </si>
  <si>
    <t>Instalação</t>
  </si>
  <si>
    <t>Tenha os equipamentos necessários</t>
  </si>
  <si>
    <t>Por Mês</t>
  </si>
  <si>
    <t>Manutenções preventivas e corretivas</t>
  </si>
  <si>
    <t>Sistema provido de nossa empresa</t>
  </si>
  <si>
    <t>2 horas</t>
  </si>
  <si>
    <t>CNAE</t>
  </si>
  <si>
    <t>6204-0/00</t>
  </si>
  <si>
    <t>Suporte técnico, manutenção e outros serviços em tecnologia da informação</t>
  </si>
  <si>
    <t>6201-5/01</t>
  </si>
  <si>
    <t>Desenvolvimento de programas de computador sob encomenda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</si>
</sst>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\ * #,##0.00_-;\-&quot;R$&quot;\ * #,##0.00_-;_-&quot;R$&quot;\ * &quot;-&quot;??_-;_-@_-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0" xfId="1" applyFont="1" applyAlignment="1">
      <alignment horizontal="center" vertical="center"/>
    </xf>
    <xf numFmtId="10" fontId="2" fillId="0" borderId="0" xfId="2" applyNumberFormat="1" applyFont="1" applyAlignment="1">
      <alignment horizontal="center" vertical="center"/>
    </xf>
    <xf numFmtId="9" fontId="2" fillId="0" borderId="0" xfId="2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2" fillId="0" borderId="3" xfId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4" fontId="2" fillId="0" borderId="7" xfId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0" fontId="2" fillId="3" borderId="7" xfId="2" applyNumberFormat="1" applyFont="1" applyFill="1" applyBorder="1" applyAlignment="1">
      <alignment horizontal="center" vertical="center"/>
    </xf>
    <xf numFmtId="9" fontId="2" fillId="3" borderId="7" xfId="2" applyFont="1" applyFill="1" applyBorder="1" applyAlignment="1">
      <alignment horizontal="center" vertical="center"/>
    </xf>
    <xf numFmtId="165" fontId="2" fillId="3" borderId="7" xfId="1" applyNumberFormat="1" applyFont="1" applyFill="1" applyBorder="1" applyAlignment="1">
      <alignment horizontal="center" vertical="center"/>
    </xf>
    <xf numFmtId="10" fontId="2" fillId="3" borderId="1" xfId="2" applyNumberFormat="1" applyFont="1" applyFill="1" applyBorder="1" applyAlignment="1">
      <alignment horizontal="center" vertical="center"/>
    </xf>
    <xf numFmtId="9" fontId="2" fillId="3" borderId="1" xfId="2" applyFont="1" applyFill="1" applyBorder="1" applyAlignment="1">
      <alignment horizontal="center" vertical="center"/>
    </xf>
    <xf numFmtId="9" fontId="2" fillId="3" borderId="1" xfId="1" applyNumberFormat="1" applyFont="1" applyFill="1" applyBorder="1" applyAlignment="1">
      <alignment horizontal="center" vertical="center"/>
    </xf>
    <xf numFmtId="10" fontId="2" fillId="3" borderId="5" xfId="2" applyNumberFormat="1" applyFont="1" applyFill="1" applyBorder="1" applyAlignment="1">
      <alignment horizontal="center" vertical="center"/>
    </xf>
    <xf numFmtId="9" fontId="2" fillId="3" borderId="5" xfId="2" applyFont="1" applyFill="1" applyBorder="1" applyAlignment="1">
      <alignment horizontal="center" vertical="center"/>
    </xf>
    <xf numFmtId="165" fontId="2" fillId="3" borderId="5" xfId="1" applyNumberFormat="1" applyFont="1" applyFill="1" applyBorder="1" applyAlignment="1">
      <alignment horizontal="center" vertical="center"/>
    </xf>
    <xf numFmtId="10" fontId="2" fillId="3" borderId="3" xfId="2" applyNumberFormat="1" applyFont="1" applyFill="1" applyBorder="1" applyAlignment="1">
      <alignment horizontal="center" vertical="center"/>
    </xf>
    <xf numFmtId="9" fontId="2" fillId="3" borderId="3" xfId="2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9" fontId="2" fillId="4" borderId="7" xfId="0" applyNumberFormat="1" applyFont="1" applyFill="1" applyBorder="1" applyAlignment="1">
      <alignment horizontal="center" vertical="center"/>
    </xf>
    <xf numFmtId="9" fontId="2" fillId="4" borderId="3" xfId="0" applyNumberFormat="1" applyFont="1" applyFill="1" applyBorder="1" applyAlignment="1">
      <alignment horizontal="center" vertical="center"/>
    </xf>
    <xf numFmtId="164" fontId="2" fillId="5" borderId="3" xfId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164" fontId="2" fillId="5" borderId="15" xfId="1" applyFont="1" applyFill="1" applyBorder="1" applyAlignment="1">
      <alignment horizontal="center" vertical="center"/>
    </xf>
    <xf numFmtId="164" fontId="2" fillId="5" borderId="1" xfId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164" fontId="2" fillId="3" borderId="16" xfId="1" applyFont="1" applyFill="1" applyBorder="1" applyAlignment="1">
      <alignment horizontal="center" vertical="center"/>
    </xf>
    <xf numFmtId="164" fontId="2" fillId="3" borderId="17" xfId="1" applyFont="1" applyFill="1" applyBorder="1" applyAlignment="1">
      <alignment horizontal="center" vertical="center"/>
    </xf>
    <xf numFmtId="164" fontId="2" fillId="4" borderId="8" xfId="1" applyFont="1" applyFill="1" applyBorder="1" applyAlignment="1">
      <alignment horizontal="center" vertical="center"/>
    </xf>
    <xf numFmtId="164" fontId="2" fillId="4" borderId="13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5" fontId="2" fillId="0" borderId="1" xfId="2" applyNumberFormat="1" applyFont="1" applyBorder="1" applyAlignment="1">
      <alignment horizontal="center" vertical="center"/>
    </xf>
    <xf numFmtId="165" fontId="2" fillId="0" borderId="1" xfId="2" applyNumberFormat="1" applyFont="1" applyBorder="1" applyAlignment="1">
      <alignment horizontal="center" vertic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0"/>
  <sheetViews>
    <sheetView tabSelected="1" topLeftCell="L1" zoomScaleNormal="100" workbookViewId="0" xr3:uid="{AEA406A1-0E4B-5B11-9CD5-51D6E497D94C}">
      <selection activeCell="M4" sqref="M4"/>
    </sheetView>
  </sheetViews>
  <sheetFormatPr defaultColWidth="21.140625" defaultRowHeight="15.75"/>
  <cols>
    <col min="1" max="2" width="21.140625" style="1"/>
    <col min="3" max="3" width="57.5703125" style="1" bestFit="1" customWidth="1"/>
    <col min="4" max="4" width="37.28515625" style="1" bestFit="1" customWidth="1"/>
    <col min="5" max="5" width="24" style="1" bestFit="1" customWidth="1"/>
    <col min="6" max="9" width="21.140625" style="1"/>
    <col min="10" max="10" width="25" style="1" bestFit="1" customWidth="1"/>
    <col min="11" max="12" width="21.140625" style="1" customWidth="1"/>
    <col min="13" max="13" width="20.42578125" style="1" bestFit="1" customWidth="1"/>
    <col min="14" max="19" width="21.140625" style="1" customWidth="1"/>
    <col min="20" max="16384" width="21.140625" style="1"/>
  </cols>
  <sheetData>
    <row r="1" spans="1:20" ht="16.5" thickBot="1">
      <c r="F1" s="62" t="s">
        <v>0</v>
      </c>
      <c r="G1" s="62"/>
      <c r="H1" s="62"/>
      <c r="N1" s="61" t="s">
        <v>1</v>
      </c>
      <c r="O1" s="61"/>
      <c r="P1" s="61"/>
      <c r="Q1" s="61"/>
      <c r="R1" s="61"/>
    </row>
    <row r="2" spans="1:20" s="2" customFormat="1" ht="16.5" thickBot="1">
      <c r="A2" s="25" t="s">
        <v>2</v>
      </c>
      <c r="B2" s="26" t="s">
        <v>3</v>
      </c>
      <c r="C2" s="26" t="s">
        <v>4</v>
      </c>
      <c r="D2" s="26" t="s">
        <v>5</v>
      </c>
      <c r="E2" s="26" t="s">
        <v>6</v>
      </c>
      <c r="F2" s="27" t="s">
        <v>7</v>
      </c>
      <c r="G2" s="27" t="s">
        <v>8</v>
      </c>
      <c r="H2" s="27" t="s">
        <v>9</v>
      </c>
      <c r="I2" s="26" t="s">
        <v>10</v>
      </c>
      <c r="J2" s="26" t="s">
        <v>11</v>
      </c>
      <c r="K2" s="26" t="s">
        <v>12</v>
      </c>
      <c r="L2" s="50" t="s">
        <v>13</v>
      </c>
      <c r="M2" s="51" t="s">
        <v>14</v>
      </c>
      <c r="N2" s="28" t="s">
        <v>15</v>
      </c>
      <c r="O2" s="28" t="s">
        <v>16</v>
      </c>
      <c r="P2" s="28" t="s">
        <v>17</v>
      </c>
      <c r="Q2" s="28" t="s">
        <v>18</v>
      </c>
      <c r="R2" s="54" t="s">
        <v>19</v>
      </c>
      <c r="S2" s="63" t="s">
        <v>20</v>
      </c>
      <c r="T2" s="64"/>
    </row>
    <row r="3" spans="1:20" ht="29.25" customHeight="1">
      <c r="A3" s="21" t="s">
        <v>21</v>
      </c>
      <c r="B3" s="22" t="s">
        <v>22</v>
      </c>
      <c r="C3" s="23" t="s">
        <v>23</v>
      </c>
      <c r="D3" s="23" t="s">
        <v>24</v>
      </c>
      <c r="E3" s="22">
        <v>1</v>
      </c>
      <c r="F3" s="44" t="s">
        <v>25</v>
      </c>
      <c r="G3" s="44" t="s">
        <v>26</v>
      </c>
      <c r="H3" s="44" t="s">
        <v>27</v>
      </c>
      <c r="I3" s="22" t="s">
        <v>28</v>
      </c>
      <c r="J3" s="22" t="s">
        <v>29</v>
      </c>
      <c r="K3" s="24">
        <v>2000</v>
      </c>
      <c r="L3" s="24">
        <f t="shared" ref="L3:L6" si="0">E3*K3</f>
        <v>2000</v>
      </c>
      <c r="M3" s="52">
        <v>15000</v>
      </c>
      <c r="N3" s="29">
        <v>0.19500000000000001</v>
      </c>
      <c r="O3" s="29">
        <v>0.3</v>
      </c>
      <c r="P3" s="30">
        <v>0.02</v>
      </c>
      <c r="Q3" s="31">
        <f>SUM(N3:P3)</f>
        <v>0.51500000000000001</v>
      </c>
      <c r="R3" s="55">
        <f>M3*Q3</f>
        <v>7725</v>
      </c>
      <c r="S3" s="41">
        <f>T3/M3</f>
        <v>0.35166666666666668</v>
      </c>
      <c r="T3" s="57">
        <f>(M3-R3-K3)*E3</f>
        <v>5275</v>
      </c>
    </row>
    <row r="4" spans="1:20" ht="21.75" customHeight="1">
      <c r="A4" s="3" t="s">
        <v>30</v>
      </c>
      <c r="B4" s="4" t="s">
        <v>31</v>
      </c>
      <c r="C4" s="4" t="s">
        <v>32</v>
      </c>
      <c r="D4" s="4" t="s">
        <v>33</v>
      </c>
      <c r="E4" s="22">
        <v>1</v>
      </c>
      <c r="F4" s="45" t="s">
        <v>25</v>
      </c>
      <c r="G4" s="44" t="s">
        <v>26</v>
      </c>
      <c r="H4" s="44" t="s">
        <v>27</v>
      </c>
      <c r="I4" s="4" t="s">
        <v>34</v>
      </c>
      <c r="J4" s="4" t="s">
        <v>35</v>
      </c>
      <c r="K4" s="5">
        <v>190</v>
      </c>
      <c r="L4" s="5">
        <f t="shared" si="0"/>
        <v>190</v>
      </c>
      <c r="M4" s="53">
        <v>500</v>
      </c>
      <c r="N4" s="32">
        <v>9.2499999999999999E-2</v>
      </c>
      <c r="O4" s="32">
        <v>0</v>
      </c>
      <c r="P4" s="33">
        <v>0.02</v>
      </c>
      <c r="Q4" s="34">
        <f>SUM(N4:P4)</f>
        <v>0.1125</v>
      </c>
      <c r="R4" s="55">
        <f t="shared" ref="R4:R7" si="1">M4*Q4</f>
        <v>56.25</v>
      </c>
      <c r="S4" s="41">
        <f t="shared" ref="S4:S7" si="2">T4/M4</f>
        <v>0.50749999999999995</v>
      </c>
      <c r="T4" s="57">
        <f t="shared" ref="T4:T6" si="3">(M4-R4-K4)*E4</f>
        <v>253.75</v>
      </c>
    </row>
    <row r="5" spans="1:20" ht="27" customHeight="1">
      <c r="A5" s="16" t="s">
        <v>21</v>
      </c>
      <c r="B5" s="17" t="s">
        <v>22</v>
      </c>
      <c r="C5" s="17" t="s">
        <v>36</v>
      </c>
      <c r="D5" s="48" t="s">
        <v>24</v>
      </c>
      <c r="E5" s="22">
        <v>1</v>
      </c>
      <c r="F5" s="46" t="s">
        <v>25</v>
      </c>
      <c r="G5" s="44" t="s">
        <v>26</v>
      </c>
      <c r="H5" s="44" t="s">
        <v>27</v>
      </c>
      <c r="I5" s="17" t="s">
        <v>28</v>
      </c>
      <c r="J5" s="17" t="s">
        <v>35</v>
      </c>
      <c r="K5" s="18">
        <v>1200</v>
      </c>
      <c r="L5" s="5">
        <f t="shared" si="0"/>
        <v>1200</v>
      </c>
      <c r="M5" s="53">
        <v>1850</v>
      </c>
      <c r="N5" s="35">
        <v>0.16930000000000001</v>
      </c>
      <c r="O5" s="35">
        <v>0</v>
      </c>
      <c r="P5" s="36">
        <v>0.02</v>
      </c>
      <c r="Q5" s="34">
        <f>SUM(N5:P5)</f>
        <v>0.1893</v>
      </c>
      <c r="R5" s="55">
        <f t="shared" si="1"/>
        <v>350.20499999999998</v>
      </c>
      <c r="S5" s="41">
        <f t="shared" si="2"/>
        <v>0.1620513513513514</v>
      </c>
      <c r="T5" s="57">
        <f t="shared" si="3"/>
        <v>299.79500000000007</v>
      </c>
    </row>
    <row r="6" spans="1:20">
      <c r="A6" s="16" t="s">
        <v>37</v>
      </c>
      <c r="B6" s="17" t="s">
        <v>38</v>
      </c>
      <c r="C6" s="17" t="s">
        <v>39</v>
      </c>
      <c r="D6" s="17" t="s">
        <v>40</v>
      </c>
      <c r="E6" s="22">
        <v>1</v>
      </c>
      <c r="F6" s="46" t="s">
        <v>25</v>
      </c>
      <c r="G6" s="44" t="s">
        <v>26</v>
      </c>
      <c r="H6" s="44" t="s">
        <v>27</v>
      </c>
      <c r="I6" s="17" t="s">
        <v>34</v>
      </c>
      <c r="J6" s="17" t="s">
        <v>35</v>
      </c>
      <c r="K6" s="18">
        <v>1000</v>
      </c>
      <c r="L6" s="18">
        <f t="shared" si="0"/>
        <v>1000</v>
      </c>
      <c r="M6" s="53">
        <v>1250</v>
      </c>
      <c r="N6" s="35">
        <v>0.16930000000000001</v>
      </c>
      <c r="O6" s="35">
        <v>0</v>
      </c>
      <c r="P6" s="36">
        <v>0.02</v>
      </c>
      <c r="Q6" s="37">
        <f>SUM(N6:P6)</f>
        <v>0.1893</v>
      </c>
      <c r="R6" s="55">
        <f t="shared" si="1"/>
        <v>236.625</v>
      </c>
      <c r="S6" s="41">
        <f t="shared" si="2"/>
        <v>1.0699999999999999E-2</v>
      </c>
      <c r="T6" s="57">
        <f t="shared" si="3"/>
        <v>13.375</v>
      </c>
    </row>
    <row r="7" spans="1:20" ht="29.25" customHeight="1" thickBot="1">
      <c r="A7" s="49" t="s">
        <v>37</v>
      </c>
      <c r="B7" s="10" t="s">
        <v>41</v>
      </c>
      <c r="C7" s="19" t="s">
        <v>42</v>
      </c>
      <c r="D7" s="19" t="s">
        <v>43</v>
      </c>
      <c r="E7" s="19">
        <v>1</v>
      </c>
      <c r="F7" s="47" t="s">
        <v>25</v>
      </c>
      <c r="G7" s="47" t="s">
        <v>26</v>
      </c>
      <c r="H7" s="47" t="s">
        <v>44</v>
      </c>
      <c r="I7" s="10" t="s">
        <v>34</v>
      </c>
      <c r="J7" s="10" t="s">
        <v>35</v>
      </c>
      <c r="K7" s="20">
        <f>800</f>
        <v>800</v>
      </c>
      <c r="L7" s="20">
        <f>E7*K7</f>
        <v>800</v>
      </c>
      <c r="M7" s="43">
        <v>1200</v>
      </c>
      <c r="N7" s="38">
        <v>0.19500000000000001</v>
      </c>
      <c r="O7" s="38">
        <v>0</v>
      </c>
      <c r="P7" s="39">
        <v>0.02</v>
      </c>
      <c r="Q7" s="40">
        <f t="shared" ref="Q7" si="4">SUM(N7:P7)</f>
        <v>0.215</v>
      </c>
      <c r="R7" s="56">
        <f t="shared" si="1"/>
        <v>258</v>
      </c>
      <c r="S7" s="42">
        <f t="shared" si="2"/>
        <v>0.11833333333333333</v>
      </c>
      <c r="T7" s="58">
        <f>(M7-R7-K7)*E7</f>
        <v>142</v>
      </c>
    </row>
    <row r="8" spans="1:20">
      <c r="K8" s="11"/>
      <c r="L8" s="11"/>
      <c r="M8" s="12"/>
      <c r="N8" s="12"/>
      <c r="O8" s="13"/>
      <c r="P8" s="14"/>
      <c r="Q8" s="11"/>
      <c r="R8" s="15"/>
      <c r="S8" s="11"/>
      <c r="T8" s="11"/>
    </row>
    <row r="11" spans="1:20" ht="15.75" customHeight="1"/>
    <row r="14" spans="1:20">
      <c r="B14" s="9"/>
      <c r="D14" s="7"/>
      <c r="F14" s="8"/>
      <c r="G14" s="8"/>
      <c r="H14" s="8"/>
    </row>
    <row r="17" spans="1:12" ht="21">
      <c r="A17" s="60" t="s">
        <v>45</v>
      </c>
      <c r="B17" s="60" t="s">
        <v>46</v>
      </c>
      <c r="C17" s="59" t="s">
        <v>47</v>
      </c>
      <c r="D17" s="66">
        <v>0.16930000000000001</v>
      </c>
      <c r="L17" s="6"/>
    </row>
    <row r="18" spans="1:12">
      <c r="A18" s="60"/>
      <c r="B18" s="60"/>
      <c r="C18" s="59"/>
      <c r="D18" s="66"/>
    </row>
    <row r="19" spans="1:12">
      <c r="A19" s="60" t="s">
        <v>45</v>
      </c>
      <c r="B19" s="65" t="s">
        <v>48</v>
      </c>
      <c r="C19" s="59" t="s">
        <v>49</v>
      </c>
      <c r="D19" s="67">
        <v>0.19500000000000001</v>
      </c>
    </row>
    <row r="20" spans="1:12">
      <c r="A20" s="60"/>
      <c r="B20" s="65"/>
      <c r="C20" s="59"/>
      <c r="D20" s="67"/>
    </row>
  </sheetData>
  <mergeCells count="11">
    <mergeCell ref="S2:T2"/>
    <mergeCell ref="A19:A20"/>
    <mergeCell ref="B19:B20"/>
    <mergeCell ref="C19:C20"/>
    <mergeCell ref="D17:D18"/>
    <mergeCell ref="D19:D20"/>
    <mergeCell ref="C17:C18"/>
    <mergeCell ref="B17:B18"/>
    <mergeCell ref="A17:A18"/>
    <mergeCell ref="N1:R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2006-09-25T12:47:36Z</dcterms:created>
  <dcterms:modified xsi:type="dcterms:W3CDTF">2018-10-05T00:08:08Z</dcterms:modified>
  <cp:category/>
  <cp:contentStatus/>
</cp:coreProperties>
</file>