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50481723042\Downloads\"/>
    </mc:Choice>
  </mc:AlternateContent>
  <bookViews>
    <workbookView xWindow="0" yWindow="0" windowWidth="24000" windowHeight="964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" i="1" l="1"/>
  <c r="O5" i="1"/>
  <c r="O8" i="1"/>
  <c r="Q8" i="1" s="1"/>
  <c r="O10" i="1"/>
  <c r="N5" i="1"/>
  <c r="N6" i="1"/>
  <c r="N7" i="1"/>
  <c r="N8" i="1"/>
  <c r="N9" i="1"/>
  <c r="N10" i="1"/>
  <c r="N11" i="1"/>
  <c r="K7" i="1"/>
  <c r="O7" i="1" s="1"/>
  <c r="K8" i="1"/>
  <c r="K6" i="1"/>
  <c r="O6" i="1" s="1"/>
  <c r="K11" i="1"/>
  <c r="O11" i="1" s="1"/>
  <c r="Q6" i="1" l="1"/>
  <c r="R6" i="1" s="1"/>
  <c r="Q7" i="1"/>
  <c r="R7" i="1" s="1"/>
  <c r="R8" i="1"/>
  <c r="Q11" i="1"/>
  <c r="R11" i="1" s="1"/>
  <c r="K3" i="1" l="1"/>
  <c r="N3" i="1"/>
  <c r="K4" i="1"/>
  <c r="O4" i="1" s="1"/>
  <c r="N4" i="1"/>
  <c r="K9" i="1"/>
  <c r="O9" i="1" s="1"/>
  <c r="Q9" i="1" s="1"/>
  <c r="K10" i="1"/>
  <c r="O3" i="1" l="1"/>
  <c r="Q3" i="1" s="1"/>
  <c r="Q4" i="1"/>
  <c r="R9" i="1"/>
  <c r="R10" i="1"/>
  <c r="R4" i="1"/>
  <c r="R3" i="1" l="1"/>
</calcChain>
</file>

<file path=xl/sharedStrings.xml><?xml version="1.0" encoding="utf-8"?>
<sst xmlns="http://schemas.openxmlformats.org/spreadsheetml/2006/main" count="99" uniqueCount="66">
  <si>
    <t>SLA</t>
  </si>
  <si>
    <t>Tipo</t>
  </si>
  <si>
    <t>Medição</t>
  </si>
  <si>
    <t>Descrição</t>
  </si>
  <si>
    <t>Prerequisitos</t>
  </si>
  <si>
    <t>Baseline Mensal</t>
  </si>
  <si>
    <t>Cobertura</t>
  </si>
  <si>
    <t>Validade</t>
  </si>
  <si>
    <t>Localidade da Prestação</t>
  </si>
  <si>
    <t>Custo S/IMP por item</t>
  </si>
  <si>
    <t>PIS/COFINS</t>
  </si>
  <si>
    <t>ISS</t>
  </si>
  <si>
    <t>Totais</t>
  </si>
  <si>
    <t>Custo C/IMP</t>
  </si>
  <si>
    <t>Lucratividade</t>
  </si>
  <si>
    <t>Preço</t>
  </si>
  <si>
    <t>8x5</t>
  </si>
  <si>
    <t>24x7</t>
  </si>
  <si>
    <t>Manutenção</t>
  </si>
  <si>
    <t>o servidor on-line e um serviço onde disponibilizamos servidores na nuvem, onde o cliente pode hospedar seus sistemas, arquivos e todo processsamento computacional de sua empresa</t>
  </si>
  <si>
    <t>o serviço possibilita a o cliente a alugar toda a infraestrutura de um data center exencial para operação de seus servidores.</t>
  </si>
  <si>
    <t>com este serviço o cliente tem total garantia que os equipamentos responsaveis pela nossa empresa estarao sempre em funcionamento, pois adotamos medidas preventivas alem de possuirmos uma equipe tecnica totalmente capacidade para possiveis manutenções</t>
  </si>
  <si>
    <t>uma equipe de call-center sempre disponivel para qualquer dúvida ou auxilio ao usuario.</t>
  </si>
  <si>
    <t>-</t>
  </si>
  <si>
    <t xml:space="preserve"> nesse serviço oferemos ao cliente toda a nossa infra estrutura, desde do hardware ,suporte técnico, treinamento, manutenção e serviços de hospedagem por um preço justo, se adequando ao pacote light.</t>
  </si>
  <si>
    <t xml:space="preserve"> nesse serviço oferemos ao cliente toda a nossa infra estrutura, desde do hardware ,suporte técnico, treinamento, manutenção e serviços de hospedagem por um preço justo se adequando ao pacote king</t>
  </si>
  <si>
    <t xml:space="preserve"> </t>
  </si>
  <si>
    <t>01 servidor online com: 64GB de memoria, 20cpu's de processamento e 1tb de espaço alocado na maquina fisica</t>
  </si>
  <si>
    <t>1 servidor online com: 8GB de memoria, 4cpu's de processamento e 500gb de espaço alocado na maquina fisica</t>
  </si>
  <si>
    <t>site como referencia</t>
  </si>
  <si>
    <t>http://www.sebrae.com.br/asn/Estados/RO/Anexos/INS%2014%2005%20-%20Instrutoria%20e%20Consultoria.pdf</t>
  </si>
  <si>
    <t xml:space="preserve"> nesse serviço oferemos ao cliente toda a nossa infra estrutura, desde do hardware ,suporte técnico, treinamento, manutenção e serviços de hospedagem por um preço justo, se adequando ao pacote standard</t>
  </si>
  <si>
    <t>oferemos ao cliente toda a nossa infra estrutura, desde do hardware ,suporte técnico, treinamento, manutenção e serviços de hospedagem por um preço justo.</t>
  </si>
  <si>
    <t>instrutores devidamente capacitados para lesionar treinamento de nossos equipamentos, serviços e contratados pelo cliente</t>
  </si>
  <si>
    <t>Possuir hardwares para serem reparados</t>
  </si>
  <si>
    <t>Possuir produtos relacionados a TI</t>
  </si>
  <si>
    <t xml:space="preserve"> Possuir um pacote assinado pela empresa</t>
  </si>
  <si>
    <t>Possuir 1 servidor online com: 16GB de memoria, 4cpu's de processamento e 500gb de espaço alocado na maquina fisica</t>
  </si>
  <si>
    <t>Possuir 1 servidor online com: 8GB de memoria, 4cpu's de processamento e 500gb de espaço alocado na maquina fisica</t>
  </si>
  <si>
    <t>Possuir 1 servidor online com: 32GB de memoria, 4cpu's de processamento e 500gb de espaço alocado na maquina fisica</t>
  </si>
  <si>
    <t>Help Desk</t>
  </si>
  <si>
    <t>Por Alocação por TB</t>
  </si>
  <si>
    <t xml:space="preserve">Treinamento </t>
  </si>
  <si>
    <t>Pacote King</t>
  </si>
  <si>
    <t>Pacote Standard</t>
  </si>
  <si>
    <t>Pacote Light</t>
  </si>
  <si>
    <t>Pacotes</t>
  </si>
  <si>
    <t>Locação</t>
  </si>
  <si>
    <t>Servidor on-line</t>
  </si>
  <si>
    <t>Serviço Exportado</t>
  </si>
  <si>
    <t>Produto</t>
  </si>
  <si>
    <t>Serviço</t>
  </si>
  <si>
    <t>Item por TB</t>
  </si>
  <si>
    <t>Por hora</t>
  </si>
  <si>
    <t>Por  Item</t>
  </si>
  <si>
    <t>Por Hora</t>
  </si>
  <si>
    <t>Por Ticket/Mês</t>
  </si>
  <si>
    <t>Por Contrato</t>
  </si>
  <si>
    <t>Diaria</t>
  </si>
  <si>
    <t>6 Messes Garantia</t>
  </si>
  <si>
    <t>Brasil</t>
  </si>
  <si>
    <t>Brasil e Argentina</t>
  </si>
  <si>
    <t>Lucros</t>
  </si>
  <si>
    <t>Job</t>
  </si>
  <si>
    <t>Imposto</t>
  </si>
  <si>
    <t>Serviço de 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</si>
</sst>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2" xfId="0" applyFont="1" applyBorder="1" applyAlignment="1">
      <alignment horizontal="center"/>
    </xf>
    <xf numFmtId="10" fontId="2" fillId="0" borderId="2" xfId="2" applyNumberFormat="1" applyFont="1" applyBorder="1" applyAlignment="1">
      <alignment horizontal="center"/>
    </xf>
    <xf numFmtId="9" fontId="2" fillId="0" borderId="2" xfId="2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6" fillId="0" borderId="0" xfId="3" applyAlignment="1">
      <alignment horizontal="left"/>
    </xf>
    <xf numFmtId="9" fontId="2" fillId="0" borderId="2" xfId="1" applyNumberFormat="1" applyFont="1" applyBorder="1" applyAlignment="1">
      <alignment horizontal="center"/>
    </xf>
    <xf numFmtId="44" fontId="2" fillId="0" borderId="2" xfId="1" applyFont="1" applyBorder="1" applyAlignment="1">
      <alignment horizontal="center"/>
    </xf>
    <xf numFmtId="9" fontId="2" fillId="0" borderId="2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44" fontId="3" fillId="0" borderId="0" xfId="1" applyFont="1" applyBorder="1"/>
    <xf numFmtId="0" fontId="3" fillId="0" borderId="0" xfId="0" applyFont="1" applyBorder="1"/>
    <xf numFmtId="44" fontId="2" fillId="0" borderId="0" xfId="1" applyFont="1" applyBorder="1"/>
    <xf numFmtId="0" fontId="2" fillId="0" borderId="0" xfId="0" applyFont="1" applyBorder="1"/>
    <xf numFmtId="44" fontId="2" fillId="0" borderId="0" xfId="1" applyFont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44" fontId="2" fillId="6" borderId="2" xfId="1" applyFont="1" applyFill="1" applyBorder="1" applyAlignment="1">
      <alignment horizontal="center"/>
    </xf>
    <xf numFmtId="10" fontId="2" fillId="6" borderId="2" xfId="2" applyNumberFormat="1" applyFont="1" applyFill="1" applyBorder="1" applyAlignment="1">
      <alignment horizontal="center"/>
    </xf>
    <xf numFmtId="9" fontId="2" fillId="6" borderId="2" xfId="2" applyFont="1" applyFill="1" applyBorder="1" applyAlignment="1">
      <alignment horizontal="center"/>
    </xf>
    <xf numFmtId="9" fontId="2" fillId="6" borderId="2" xfId="1" applyNumberFormat="1" applyFont="1" applyFill="1" applyBorder="1" applyAlignment="1">
      <alignment horizontal="center"/>
    </xf>
    <xf numFmtId="9" fontId="2" fillId="6" borderId="2" xfId="2" applyNumberFormat="1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44" fontId="2" fillId="7" borderId="0" xfId="1" applyFont="1" applyFill="1" applyAlignment="1">
      <alignment horizontal="center"/>
    </xf>
    <xf numFmtId="44" fontId="2" fillId="7" borderId="2" xfId="1" applyFont="1" applyFill="1" applyBorder="1" applyAlignment="1">
      <alignment horizontal="center"/>
    </xf>
    <xf numFmtId="10" fontId="2" fillId="7" borderId="2" xfId="2" applyNumberFormat="1" applyFont="1" applyFill="1" applyBorder="1" applyAlignment="1">
      <alignment horizontal="center"/>
    </xf>
    <xf numFmtId="9" fontId="2" fillId="7" borderId="2" xfId="2" applyFont="1" applyFill="1" applyBorder="1" applyAlignment="1">
      <alignment horizontal="center"/>
    </xf>
    <xf numFmtId="9" fontId="2" fillId="7" borderId="2" xfId="1" applyNumberFormat="1" applyFont="1" applyFill="1" applyBorder="1" applyAlignment="1">
      <alignment horizontal="center"/>
    </xf>
    <xf numFmtId="9" fontId="2" fillId="7" borderId="2" xfId="2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44" fontId="2" fillId="2" borderId="0" xfId="1" applyFont="1" applyFill="1" applyAlignment="1">
      <alignment horizontal="center"/>
    </xf>
    <xf numFmtId="44" fontId="2" fillId="2" borderId="2" xfId="1" applyFont="1" applyFill="1" applyBorder="1" applyAlignment="1">
      <alignment horizontal="center"/>
    </xf>
    <xf numFmtId="10" fontId="2" fillId="2" borderId="2" xfId="2" applyNumberFormat="1" applyFont="1" applyFill="1" applyBorder="1" applyAlignment="1">
      <alignment horizontal="center"/>
    </xf>
    <xf numFmtId="9" fontId="2" fillId="2" borderId="2" xfId="2" applyFont="1" applyFill="1" applyBorder="1" applyAlignment="1">
      <alignment horizontal="center"/>
    </xf>
    <xf numFmtId="9" fontId="2" fillId="2" borderId="2" xfId="1" applyNumberFormat="1" applyFont="1" applyFill="1" applyBorder="1" applyAlignment="1">
      <alignment horizontal="center"/>
    </xf>
    <xf numFmtId="9" fontId="2" fillId="2" borderId="2" xfId="2" applyNumberFormat="1" applyFont="1" applyFill="1" applyBorder="1" applyAlignment="1">
      <alignment horizontal="center"/>
    </xf>
    <xf numFmtId="0" fontId="7" fillId="8" borderId="3" xfId="0" applyFont="1" applyFill="1" applyBorder="1" applyAlignment="1"/>
    <xf numFmtId="0" fontId="3" fillId="5" borderId="9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2" fillId="0" borderId="3" xfId="0" applyFont="1" applyBorder="1" applyAlignment="1">
      <alignment horizontal="center"/>
    </xf>
  </cellXfs>
  <cellStyles count="4">
    <cellStyle name="Hiperlink" xfId="3" builtinId="8"/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ebrae.com.br/asn/Estados/RO/Anexos/INS%2014%2005%20-%20Instrutoria%20e%20Consultori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workbookViewId="0">
      <pane xSplit="1" topLeftCell="B1" activePane="topRight" state="frozen"/>
      <selection pane="topRight" activeCell="J1" sqref="J1:O1"/>
    </sheetView>
  </sheetViews>
  <sheetFormatPr defaultColWidth="21.140625" defaultRowHeight="15.75" x14ac:dyDescent="0.25"/>
  <cols>
    <col min="1" max="1" width="28.7109375" style="4" customWidth="1"/>
    <col min="2" max="2" width="30.85546875" style="1" customWidth="1"/>
    <col min="3" max="3" width="31.140625" style="1" customWidth="1"/>
    <col min="4" max="4" width="16.85546875" style="2" customWidth="1"/>
    <col min="5" max="5" width="21.140625" style="2"/>
    <col min="6" max="6" width="24" style="2" bestFit="1" customWidth="1"/>
    <col min="7" max="8" width="21.140625" style="2"/>
    <col min="9" max="9" width="25" style="2" bestFit="1" customWidth="1"/>
    <col min="10" max="10" width="22.42578125" style="2" bestFit="1" customWidth="1"/>
    <col min="11" max="15" width="21.140625" style="2" customWidth="1"/>
    <col min="16" max="17" width="21.140625" style="4" customWidth="1"/>
    <col min="18" max="16384" width="21.140625" style="4"/>
  </cols>
  <sheetData>
    <row r="1" spans="1:20" ht="21.75" thickBot="1" x14ac:dyDescent="0.4">
      <c r="A1" s="59" t="s">
        <v>65</v>
      </c>
      <c r="B1" s="59"/>
      <c r="C1" s="59"/>
      <c r="D1" s="61"/>
      <c r="E1" s="61"/>
      <c r="F1" s="59" t="s">
        <v>0</v>
      </c>
      <c r="G1" s="59"/>
      <c r="H1" s="59"/>
      <c r="I1" s="57"/>
      <c r="J1" s="59" t="s">
        <v>64</v>
      </c>
      <c r="K1" s="59"/>
      <c r="L1" s="59"/>
      <c r="M1" s="59"/>
      <c r="N1" s="59"/>
      <c r="O1" s="59"/>
      <c r="P1" s="60" t="s">
        <v>62</v>
      </c>
      <c r="Q1" s="60"/>
      <c r="R1" s="60"/>
    </row>
    <row r="2" spans="1:20" s="5" customFormat="1" ht="18" customHeight="1" x14ac:dyDescent="0.25">
      <c r="A2" s="25" t="s">
        <v>63</v>
      </c>
      <c r="B2" s="26" t="s">
        <v>1</v>
      </c>
      <c r="C2" s="27" t="s">
        <v>2</v>
      </c>
      <c r="D2" s="28" t="s">
        <v>3</v>
      </c>
      <c r="E2" s="28" t="s">
        <v>4</v>
      </c>
      <c r="F2" s="28" t="s">
        <v>5</v>
      </c>
      <c r="G2" s="28" t="s">
        <v>6</v>
      </c>
      <c r="H2" s="28" t="s">
        <v>7</v>
      </c>
      <c r="I2" s="28" t="s">
        <v>8</v>
      </c>
      <c r="J2" s="29" t="s">
        <v>9</v>
      </c>
      <c r="K2" s="29"/>
      <c r="L2" s="29" t="s">
        <v>10</v>
      </c>
      <c r="M2" s="29" t="s">
        <v>11</v>
      </c>
      <c r="N2" s="29" t="s">
        <v>12</v>
      </c>
      <c r="O2" s="29" t="s">
        <v>13</v>
      </c>
      <c r="P2" s="58" t="s">
        <v>14</v>
      </c>
      <c r="Q2" s="58"/>
      <c r="R2" s="30" t="s">
        <v>15</v>
      </c>
      <c r="S2" s="20"/>
      <c r="T2" s="21"/>
    </row>
    <row r="3" spans="1:20" ht="24.75" customHeight="1" x14ac:dyDescent="0.25">
      <c r="A3" s="14" t="s">
        <v>48</v>
      </c>
      <c r="B3" s="6" t="s">
        <v>49</v>
      </c>
      <c r="C3" s="15" t="s">
        <v>41</v>
      </c>
      <c r="D3" s="6" t="s">
        <v>19</v>
      </c>
      <c r="E3" s="6" t="s">
        <v>27</v>
      </c>
      <c r="F3" s="6">
        <v>100</v>
      </c>
      <c r="G3" s="6" t="s">
        <v>17</v>
      </c>
      <c r="H3" s="6" t="s">
        <v>57</v>
      </c>
      <c r="I3" s="6" t="s">
        <v>61</v>
      </c>
      <c r="J3" s="12">
        <v>75</v>
      </c>
      <c r="K3" s="12">
        <f>F3*J3</f>
        <v>7500</v>
      </c>
      <c r="L3" s="7">
        <v>9.2499999999999999E-2</v>
      </c>
      <c r="M3" s="8">
        <v>0.05</v>
      </c>
      <c r="N3" s="11">
        <f>SUM(L3:M3)</f>
        <v>0.14250000000000002</v>
      </c>
      <c r="O3" s="12">
        <f>(K3*N3)+K3</f>
        <v>8568.75</v>
      </c>
      <c r="P3" s="13">
        <v>0.95</v>
      </c>
      <c r="Q3" s="12">
        <f>O3*P3</f>
        <v>8140.3125</v>
      </c>
      <c r="R3" s="12">
        <f>O3+Q3</f>
        <v>16709.0625</v>
      </c>
      <c r="S3" s="22"/>
      <c r="T3" s="23"/>
    </row>
    <row r="4" spans="1:20" x14ac:dyDescent="0.25">
      <c r="A4" s="14" t="s">
        <v>47</v>
      </c>
      <c r="B4" s="6" t="s">
        <v>50</v>
      </c>
      <c r="C4" s="15" t="s">
        <v>41</v>
      </c>
      <c r="D4" s="6" t="s">
        <v>20</v>
      </c>
      <c r="E4" s="6" t="s">
        <v>38</v>
      </c>
      <c r="F4" s="6">
        <v>10</v>
      </c>
      <c r="G4" s="6" t="s">
        <v>17</v>
      </c>
      <c r="H4" s="6" t="s">
        <v>57</v>
      </c>
      <c r="I4" s="6" t="s">
        <v>60</v>
      </c>
      <c r="J4" s="12">
        <v>9</v>
      </c>
      <c r="K4" s="12">
        <f>F4*J4</f>
        <v>90</v>
      </c>
      <c r="L4" s="7">
        <v>9.2499999999999999E-2</v>
      </c>
      <c r="M4" s="8">
        <v>0.03</v>
      </c>
      <c r="N4" s="11">
        <f>SUM(L4:M4)</f>
        <v>0.1225</v>
      </c>
      <c r="O4" s="12">
        <f>(K4*N4)+K4</f>
        <v>101.02500000000001</v>
      </c>
      <c r="P4" s="13">
        <v>0.1</v>
      </c>
      <c r="Q4" s="12">
        <f>O4*P4</f>
        <v>10.102500000000001</v>
      </c>
      <c r="R4" s="12">
        <f>O4+Q4</f>
        <v>111.12750000000001</v>
      </c>
      <c r="S4" s="22"/>
      <c r="T4" s="23"/>
    </row>
    <row r="5" spans="1:20" x14ac:dyDescent="0.25">
      <c r="A5" s="14" t="s">
        <v>46</v>
      </c>
      <c r="B5" s="6" t="s">
        <v>50</v>
      </c>
      <c r="C5" s="15" t="s">
        <v>54</v>
      </c>
      <c r="D5" s="6" t="s">
        <v>32</v>
      </c>
      <c r="E5" s="6" t="s">
        <v>23</v>
      </c>
      <c r="F5" s="6" t="s">
        <v>23</v>
      </c>
      <c r="G5" s="6" t="s">
        <v>17</v>
      </c>
      <c r="H5" s="6" t="s">
        <v>57</v>
      </c>
      <c r="I5" s="6" t="s">
        <v>60</v>
      </c>
      <c r="J5" s="12">
        <v>0</v>
      </c>
      <c r="K5" s="12">
        <v>0</v>
      </c>
      <c r="L5" s="7">
        <v>0</v>
      </c>
      <c r="M5" s="8">
        <v>0</v>
      </c>
      <c r="N5" s="11">
        <f t="shared" ref="N5:N11" si="0">SUM(L5:M5)</f>
        <v>0</v>
      </c>
      <c r="O5" s="12">
        <f t="shared" ref="O5:O11" si="1">(K5*N5)+K5</f>
        <v>0</v>
      </c>
      <c r="P5" s="13" t="s">
        <v>23</v>
      </c>
      <c r="Q5" s="12" t="s">
        <v>23</v>
      </c>
      <c r="R5" s="12" t="s">
        <v>23</v>
      </c>
      <c r="S5" s="24"/>
      <c r="T5" s="23"/>
    </row>
    <row r="6" spans="1:20" x14ac:dyDescent="0.25">
      <c r="A6" s="31" t="s">
        <v>45</v>
      </c>
      <c r="B6" s="32" t="s">
        <v>50</v>
      </c>
      <c r="C6" s="32" t="s">
        <v>52</v>
      </c>
      <c r="D6" s="32" t="s">
        <v>24</v>
      </c>
      <c r="E6" s="32" t="s">
        <v>28</v>
      </c>
      <c r="F6" s="33">
        <v>5</v>
      </c>
      <c r="G6" s="33" t="s">
        <v>17</v>
      </c>
      <c r="H6" s="32" t="s">
        <v>57</v>
      </c>
      <c r="I6" s="32" t="s">
        <v>60</v>
      </c>
      <c r="J6" s="34">
        <v>148</v>
      </c>
      <c r="K6" s="35">
        <f>F6*J6</f>
        <v>740</v>
      </c>
      <c r="L6" s="36">
        <v>9.2499999999999999E-2</v>
      </c>
      <c r="M6" s="37">
        <v>0.03</v>
      </c>
      <c r="N6" s="38">
        <f t="shared" si="0"/>
        <v>0.1225</v>
      </c>
      <c r="O6" s="35">
        <f t="shared" si="1"/>
        <v>830.65</v>
      </c>
      <c r="P6" s="39">
        <v>0.4</v>
      </c>
      <c r="Q6" s="35">
        <f t="shared" ref="Q6:Q11" si="2">O6*P6</f>
        <v>332.26</v>
      </c>
      <c r="R6" s="35">
        <f t="shared" ref="R6:R8" si="3">O6+Q6</f>
        <v>1162.9099999999999</v>
      </c>
      <c r="S6" s="22"/>
      <c r="T6" s="23"/>
    </row>
    <row r="7" spans="1:20" x14ac:dyDescent="0.25">
      <c r="A7" s="40" t="s">
        <v>44</v>
      </c>
      <c r="B7" s="41" t="s">
        <v>50</v>
      </c>
      <c r="C7" s="41" t="s">
        <v>52</v>
      </c>
      <c r="D7" s="41" t="s">
        <v>31</v>
      </c>
      <c r="E7" s="41" t="s">
        <v>37</v>
      </c>
      <c r="F7" s="42">
        <v>10</v>
      </c>
      <c r="G7" s="42" t="s">
        <v>17</v>
      </c>
      <c r="H7" s="41" t="s">
        <v>57</v>
      </c>
      <c r="I7" s="41" t="s">
        <v>60</v>
      </c>
      <c r="J7" s="43">
        <v>218</v>
      </c>
      <c r="K7" s="44">
        <f t="shared" ref="K7:K8" si="4">F7*J7</f>
        <v>2180</v>
      </c>
      <c r="L7" s="45">
        <v>9.2499999999999999E-2</v>
      </c>
      <c r="M7" s="46">
        <v>0.03</v>
      </c>
      <c r="N7" s="47">
        <f t="shared" si="0"/>
        <v>0.1225</v>
      </c>
      <c r="O7" s="44">
        <f t="shared" si="1"/>
        <v>2447.0500000000002</v>
      </c>
      <c r="P7" s="48">
        <v>0.4</v>
      </c>
      <c r="Q7" s="44">
        <f t="shared" si="2"/>
        <v>978.82000000000016</v>
      </c>
      <c r="R7" s="44">
        <f t="shared" si="3"/>
        <v>3425.8700000000003</v>
      </c>
      <c r="S7" s="22"/>
      <c r="T7" s="23"/>
    </row>
    <row r="8" spans="1:20" x14ac:dyDescent="0.25">
      <c r="A8" s="9" t="s">
        <v>43</v>
      </c>
      <c r="B8" s="49" t="s">
        <v>50</v>
      </c>
      <c r="C8" s="49" t="s">
        <v>52</v>
      </c>
      <c r="D8" s="49" t="s">
        <v>25</v>
      </c>
      <c r="E8" s="49" t="s">
        <v>39</v>
      </c>
      <c r="F8" s="50">
        <v>15</v>
      </c>
      <c r="G8" s="50" t="s">
        <v>17</v>
      </c>
      <c r="H8" s="49" t="s">
        <v>57</v>
      </c>
      <c r="I8" s="49" t="s">
        <v>60</v>
      </c>
      <c r="J8" s="51">
        <v>398.6</v>
      </c>
      <c r="K8" s="52">
        <f t="shared" si="4"/>
        <v>5979</v>
      </c>
      <c r="L8" s="53">
        <v>9.2499999999999999E-2</v>
      </c>
      <c r="M8" s="54">
        <v>0.03</v>
      </c>
      <c r="N8" s="55">
        <f t="shared" si="0"/>
        <v>0.1225</v>
      </c>
      <c r="O8" s="52">
        <f t="shared" si="1"/>
        <v>6711.4274999999998</v>
      </c>
      <c r="P8" s="56">
        <v>0.4</v>
      </c>
      <c r="Q8" s="52">
        <f t="shared" si="2"/>
        <v>2684.5709999999999</v>
      </c>
      <c r="R8" s="52">
        <f t="shared" si="3"/>
        <v>9395.9984999999997</v>
      </c>
      <c r="S8" s="22"/>
      <c r="T8" s="23"/>
    </row>
    <row r="9" spans="1:20" x14ac:dyDescent="0.25">
      <c r="A9" s="14" t="s">
        <v>18</v>
      </c>
      <c r="B9" s="6" t="s">
        <v>51</v>
      </c>
      <c r="C9" s="6" t="s">
        <v>53</v>
      </c>
      <c r="D9" s="6" t="s">
        <v>21</v>
      </c>
      <c r="E9" s="6" t="s">
        <v>34</v>
      </c>
      <c r="F9" s="6">
        <v>48</v>
      </c>
      <c r="G9" s="6" t="s">
        <v>16</v>
      </c>
      <c r="H9" s="6" t="s">
        <v>59</v>
      </c>
      <c r="I9" s="6" t="s">
        <v>60</v>
      </c>
      <c r="J9" s="12">
        <v>60</v>
      </c>
      <c r="K9" s="12">
        <f>F9*J9</f>
        <v>2880</v>
      </c>
      <c r="L9" s="7">
        <v>9.2499999999999999E-2</v>
      </c>
      <c r="M9" s="8">
        <v>0.03</v>
      </c>
      <c r="N9" s="11">
        <f t="shared" si="0"/>
        <v>0.1225</v>
      </c>
      <c r="O9" s="12">
        <f t="shared" si="1"/>
        <v>3232.8</v>
      </c>
      <c r="P9" s="13">
        <v>0.3</v>
      </c>
      <c r="Q9" s="12">
        <f t="shared" si="2"/>
        <v>969.84</v>
      </c>
      <c r="R9" s="12">
        <f>O9+Q9</f>
        <v>4202.6400000000003</v>
      </c>
      <c r="S9" s="22"/>
      <c r="T9" s="23"/>
    </row>
    <row r="10" spans="1:20" x14ac:dyDescent="0.25">
      <c r="A10" s="16" t="s">
        <v>40</v>
      </c>
      <c r="B10" s="6" t="s">
        <v>51</v>
      </c>
      <c r="C10" s="18" t="s">
        <v>56</v>
      </c>
      <c r="D10" s="17" t="s">
        <v>22</v>
      </c>
      <c r="E10" s="17" t="s">
        <v>35</v>
      </c>
      <c r="F10" s="17">
        <v>100</v>
      </c>
      <c r="G10" s="17" t="s">
        <v>17</v>
      </c>
      <c r="H10" s="17" t="s">
        <v>58</v>
      </c>
      <c r="I10" s="6" t="s">
        <v>60</v>
      </c>
      <c r="J10" s="12">
        <v>12</v>
      </c>
      <c r="K10" s="12">
        <f>F10*J10</f>
        <v>1200</v>
      </c>
      <c r="L10" s="7">
        <v>9.2499999999999999E-2</v>
      </c>
      <c r="M10" s="8">
        <v>0.03</v>
      </c>
      <c r="N10" s="11">
        <f t="shared" si="0"/>
        <v>0.1225</v>
      </c>
      <c r="O10" s="12">
        <f t="shared" si="1"/>
        <v>1347</v>
      </c>
      <c r="P10" s="13">
        <v>0.3</v>
      </c>
      <c r="Q10" s="12">
        <f t="shared" si="2"/>
        <v>404.09999999999997</v>
      </c>
      <c r="R10" s="12">
        <f>O10+Q10</f>
        <v>1751.1</v>
      </c>
      <c r="S10" s="22"/>
      <c r="T10" s="23"/>
    </row>
    <row r="11" spans="1:20" x14ac:dyDescent="0.25">
      <c r="A11" s="6" t="s">
        <v>42</v>
      </c>
      <c r="B11" s="6" t="s">
        <v>51</v>
      </c>
      <c r="C11" s="6" t="s">
        <v>55</v>
      </c>
      <c r="D11" s="6" t="s">
        <v>33</v>
      </c>
      <c r="E11" s="6" t="s">
        <v>36</v>
      </c>
      <c r="F11" s="6">
        <v>600</v>
      </c>
      <c r="G11" s="6" t="s">
        <v>16</v>
      </c>
      <c r="H11" s="6" t="s">
        <v>57</v>
      </c>
      <c r="I11" s="6" t="s">
        <v>60</v>
      </c>
      <c r="J11" s="19">
        <v>80</v>
      </c>
      <c r="K11" s="12">
        <f>F11*J11</f>
        <v>48000</v>
      </c>
      <c r="L11" s="7">
        <v>9.2499999999999999E-2</v>
      </c>
      <c r="M11" s="8">
        <v>0.03</v>
      </c>
      <c r="N11" s="11">
        <f t="shared" si="0"/>
        <v>0.1225</v>
      </c>
      <c r="O11" s="12">
        <f t="shared" si="1"/>
        <v>53880</v>
      </c>
      <c r="P11" s="8">
        <v>0.15</v>
      </c>
      <c r="Q11" s="12">
        <f t="shared" si="2"/>
        <v>8082</v>
      </c>
      <c r="R11" s="12">
        <f>O11+Q11</f>
        <v>61962</v>
      </c>
      <c r="S11" s="23"/>
      <c r="T11" s="23"/>
    </row>
    <row r="12" spans="1:20" x14ac:dyDescent="0.25">
      <c r="A12" s="1"/>
      <c r="B12" s="2"/>
      <c r="S12" s="23"/>
      <c r="T12" s="23"/>
    </row>
    <row r="13" spans="1:20" x14ac:dyDescent="0.25">
      <c r="A13" s="1"/>
    </row>
    <row r="14" spans="1:20" x14ac:dyDescent="0.25">
      <c r="A14" s="1" t="s">
        <v>29</v>
      </c>
      <c r="C14" s="10" t="s">
        <v>30</v>
      </c>
      <c r="D14" s="2" t="s">
        <v>26</v>
      </c>
    </row>
    <row r="15" spans="1:20" x14ac:dyDescent="0.25">
      <c r="A15" s="1"/>
    </row>
    <row r="16" spans="1:20" x14ac:dyDescent="0.25">
      <c r="B16" s="3"/>
    </row>
  </sheetData>
  <mergeCells count="7">
    <mergeCell ref="P2:Q2"/>
    <mergeCell ref="A1:C1"/>
    <mergeCell ref="P1:R1"/>
    <mergeCell ref="F1:H1"/>
    <mergeCell ref="D1:E1"/>
    <mergeCell ref="J1:L1"/>
    <mergeCell ref="M1:O1"/>
  </mergeCells>
  <hyperlinks>
    <hyperlink ref="C14" r:id="rId1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Fatec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MURILO FRANCO</dc:creator>
  <cp:lastModifiedBy>LUCAS SOUZA DE OLIVEIRA</cp:lastModifiedBy>
  <dcterms:created xsi:type="dcterms:W3CDTF">2018-09-07T01:07:57Z</dcterms:created>
  <dcterms:modified xsi:type="dcterms:W3CDTF">2018-10-05T00:07:08Z</dcterms:modified>
</cp:coreProperties>
</file>