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Model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M7" i="1"/>
  <c r="P3" i="1"/>
  <c r="M3" i="1"/>
  <c r="P5" i="1"/>
  <c r="M5" i="1"/>
  <c r="P4" i="1"/>
  <c r="M4" i="1"/>
  <c r="P8" i="1"/>
  <c r="M8" i="1"/>
  <c r="M12" i="1"/>
  <c r="M11" i="1"/>
  <c r="M10" i="1"/>
  <c r="M9" i="1"/>
  <c r="M6" i="1"/>
  <c r="P12" i="1"/>
  <c r="P11" i="1"/>
  <c r="P10" i="1"/>
  <c r="P9" i="1"/>
  <c r="P6" i="1"/>
  <c r="Q5" i="1" l="1"/>
  <c r="Q10" i="1"/>
  <c r="S10" i="1" s="1"/>
  <c r="T10" i="1" s="1"/>
  <c r="Q4" i="1"/>
  <c r="S4" i="1" s="1"/>
  <c r="T4" i="1" s="1"/>
  <c r="Q6" i="1"/>
  <c r="S6" i="1" s="1"/>
  <c r="T6" i="1" s="1"/>
  <c r="Q8" i="1"/>
  <c r="S8" i="1" s="1"/>
  <c r="T8" i="1" s="1"/>
  <c r="Q7" i="1"/>
  <c r="Q11" i="1"/>
  <c r="S11" i="1" s="1"/>
  <c r="Q3" i="1"/>
  <c r="S5" i="1"/>
  <c r="T5" i="1" s="1"/>
  <c r="Q12" i="1"/>
  <c r="S12" i="1" s="1"/>
  <c r="T12" i="1" s="1"/>
  <c r="Q9" i="1"/>
  <c r="S9" i="1" s="1"/>
  <c r="T9" i="1" s="1"/>
  <c r="T11" i="1" l="1"/>
  <c r="S7" i="1"/>
  <c r="T7" i="1" s="1"/>
  <c r="S3" i="1"/>
  <c r="T3" i="1" s="1"/>
</calcChain>
</file>

<file path=xl/sharedStrings.xml><?xml version="1.0" encoding="utf-8"?>
<sst xmlns="http://schemas.openxmlformats.org/spreadsheetml/2006/main" count="93" uniqueCount="63">
  <si>
    <t>Preço</t>
  </si>
  <si>
    <t>Cobertura</t>
  </si>
  <si>
    <t>24x7</t>
  </si>
  <si>
    <t>8x5</t>
  </si>
  <si>
    <t>Tipo</t>
  </si>
  <si>
    <t>Por Hora</t>
  </si>
  <si>
    <t>Por Serviço Completo</t>
  </si>
  <si>
    <t>Por Semana</t>
  </si>
  <si>
    <t>Por item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</si>
  <si>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</si>
  <si>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</si>
  <si>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</si>
  <si>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</si>
  <si>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</si>
  <si>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</si>
  <si>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</si>
  <si>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</si>
  <si>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</si>
  <si>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</si>
  <si>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</si>
  <si>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</si>
  <si>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</si>
  <si>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</si>
  <si>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Atendimento (hrs)</t>
  </si>
  <si>
    <t>Resolução (hrs)</t>
  </si>
  <si>
    <t>Prioridade</t>
  </si>
  <si>
    <t>Quantidade Mensal</t>
  </si>
  <si>
    <t>Descrição (C, C e C)</t>
  </si>
  <si>
    <t>Suporte</t>
  </si>
  <si>
    <t>6x5</t>
  </si>
  <si>
    <t>China</t>
  </si>
  <si>
    <t>Multiplo Custo</t>
  </si>
  <si>
    <t>Sistema Video Locadora</t>
  </si>
  <si>
    <t xml:space="preserve">Pagina Web com catalago de filmes </t>
  </si>
  <si>
    <t xml:space="preserve">Expansao para mobile </t>
  </si>
  <si>
    <t>Habilitacao de compras via web</t>
  </si>
  <si>
    <t>Sistema de newsletter</t>
  </si>
  <si>
    <t xml:space="preserve">Implantacao do sistema </t>
  </si>
  <si>
    <t xml:space="preserve">Suporte ao sistema </t>
  </si>
  <si>
    <t>Backup completo</t>
  </si>
  <si>
    <t>Suporte a Hardware</t>
  </si>
  <si>
    <t>Sistema PDV</t>
  </si>
  <si>
    <t>Aplicativo mobile para controle de estoque</t>
  </si>
  <si>
    <t xml:space="preserve">Pagina com catalogo de filmes </t>
  </si>
  <si>
    <t>Pagina habilitada para locacao e pagamento</t>
  </si>
  <si>
    <t>Correio eletronico com catalagos e lancamentos de filmes</t>
  </si>
  <si>
    <t>Habilitacao de Streaming</t>
  </si>
  <si>
    <t>Instalacao do sistema no ambiente do cliente</t>
  </si>
  <si>
    <t>Suporte aos equipamentos de hardware</t>
  </si>
  <si>
    <t>Suporte ao software</t>
  </si>
  <si>
    <t xml:space="preserve">Possuir o sistema PDV, smartphone e internet </t>
  </si>
  <si>
    <t xml:space="preserve">Computador e licenca de Banco de Dados e internet </t>
  </si>
  <si>
    <t>Possuir o sistema PDV e internet</t>
  </si>
  <si>
    <t xml:space="preserve">Hardware </t>
  </si>
  <si>
    <t>Backupa geral do sistema em nuvem</t>
  </si>
  <si>
    <t xml:space="preserve">Possuir o sistema instalado </t>
  </si>
  <si>
    <t>Disponibilidade de filmes on line para paises lusofonos</t>
  </si>
  <si>
    <t xml:space="preserve">Possuir computador com internet </t>
  </si>
  <si>
    <t>Licenca cloud computing</t>
  </si>
  <si>
    <t>Por Mes</t>
  </si>
  <si>
    <t>8x7</t>
  </si>
  <si>
    <t>4x5</t>
  </si>
  <si>
    <t>Sistema pdv e streaming para video locadora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</si>
</sst>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Font="1" applyBorder="1"/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164" fontId="2" fillId="0" borderId="6" xfId="1" applyFont="1" applyBorder="1"/>
    <xf numFmtId="0" fontId="2" fillId="0" borderId="8" xfId="0" applyFont="1" applyBorder="1" applyAlignment="1">
      <alignment horizontal="left"/>
    </xf>
    <xf numFmtId="10" fontId="2" fillId="0" borderId="1" xfId="2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2" fillId="2" borderId="8" xfId="1" applyFont="1" applyFill="1" applyBorder="1"/>
    <xf numFmtId="10" fontId="2" fillId="2" borderId="1" xfId="2" applyNumberFormat="1" applyFont="1" applyFill="1" applyBorder="1" applyAlignment="1">
      <alignment horizontal="center"/>
    </xf>
    <xf numFmtId="9" fontId="2" fillId="2" borderId="8" xfId="2" applyFont="1" applyFill="1" applyBorder="1" applyAlignment="1">
      <alignment horizontal="center"/>
    </xf>
    <xf numFmtId="9" fontId="2" fillId="2" borderId="8" xfId="1" applyNumberFormat="1" applyFont="1" applyFill="1" applyBorder="1"/>
    <xf numFmtId="9" fontId="2" fillId="2" borderId="8" xfId="0" applyNumberFormat="1" applyFont="1" applyFill="1" applyBorder="1"/>
    <xf numFmtId="164" fontId="2" fillId="2" borderId="9" xfId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E1" zoomScale="90" zoomScaleNormal="90" workbookViewId="0">
      <selection activeCell="L13" sqref="L13"/>
    </sheetView>
  </sheetViews>
  <sheetFormatPr defaultColWidth="21.140625" defaultRowHeight="15.75" x14ac:dyDescent="0.25"/>
  <cols>
    <col min="1" max="1" width="35" style="5" customWidth="1"/>
    <col min="2" max="2" width="21.140625" style="5"/>
    <col min="3" max="3" width="55.85546875" style="4" bestFit="1" customWidth="1"/>
    <col min="4" max="4" width="51.140625" style="4" bestFit="1" customWidth="1"/>
    <col min="5" max="5" width="19.7109375" style="4" bestFit="1" customWidth="1"/>
    <col min="6" max="6" width="10.42578125" style="4" bestFit="1" customWidth="1"/>
    <col min="7" max="7" width="10.7109375" style="4" bestFit="1" customWidth="1"/>
    <col min="8" max="8" width="18.28515625" style="4" bestFit="1" customWidth="1"/>
    <col min="9" max="9" width="15.5703125" style="4" bestFit="1" customWidth="1"/>
    <col min="10" max="10" width="9.28515625" style="4" bestFit="1" customWidth="1"/>
    <col min="11" max="11" width="23.85546875" style="4" bestFit="1" customWidth="1"/>
    <col min="12" max="12" width="21.42578125" style="4" bestFit="1" customWidth="1"/>
    <col min="13" max="13" width="15" style="4" bestFit="1" customWidth="1"/>
    <col min="14" max="14" width="12" style="4" bestFit="1" customWidth="1"/>
    <col min="15" max="15" width="3.85546875" style="4" bestFit="1" customWidth="1"/>
    <col min="16" max="16" width="6.7109375" style="4" bestFit="1" customWidth="1"/>
    <col min="17" max="17" width="13" style="4" bestFit="1" customWidth="1"/>
    <col min="18" max="18" width="4.85546875" style="1" bestFit="1" customWidth="1"/>
    <col min="19" max="20" width="11.42578125" style="1" bestFit="1" customWidth="1"/>
    <col min="21" max="16384" width="21.140625" style="1"/>
  </cols>
  <sheetData>
    <row r="1" spans="1:20" ht="16.5" thickBot="1" x14ac:dyDescent="0.3">
      <c r="F1" s="3" t="s">
        <v>20</v>
      </c>
      <c r="G1" s="32" t="s">
        <v>28</v>
      </c>
      <c r="H1" s="32"/>
      <c r="I1" s="32"/>
      <c r="N1" s="31" t="s">
        <v>15</v>
      </c>
      <c r="O1" s="31"/>
      <c r="P1" s="31"/>
      <c r="Q1" s="3"/>
    </row>
    <row r="2" spans="1:20" s="2" customFormat="1" x14ac:dyDescent="0.25">
      <c r="A2" s="12" t="s">
        <v>4</v>
      </c>
      <c r="B2" s="13" t="s">
        <v>9</v>
      </c>
      <c r="C2" s="14" t="s">
        <v>27</v>
      </c>
      <c r="D2" s="14" t="s">
        <v>22</v>
      </c>
      <c r="E2" s="14" t="s">
        <v>26</v>
      </c>
      <c r="F2" s="14" t="s">
        <v>1</v>
      </c>
      <c r="G2" s="14" t="s">
        <v>25</v>
      </c>
      <c r="H2" s="14" t="s">
        <v>23</v>
      </c>
      <c r="I2" s="14" t="s">
        <v>24</v>
      </c>
      <c r="J2" s="14" t="s">
        <v>10</v>
      </c>
      <c r="K2" s="14" t="s">
        <v>11</v>
      </c>
      <c r="L2" s="14" t="s">
        <v>21</v>
      </c>
      <c r="M2" s="14" t="s">
        <v>31</v>
      </c>
      <c r="N2" s="14" t="s">
        <v>17</v>
      </c>
      <c r="O2" s="14" t="s">
        <v>16</v>
      </c>
      <c r="P2" s="14" t="s">
        <v>18</v>
      </c>
      <c r="Q2" s="14" t="s">
        <v>14</v>
      </c>
      <c r="R2" s="30" t="s">
        <v>13</v>
      </c>
      <c r="S2" s="30"/>
      <c r="T2" s="15" t="s">
        <v>0</v>
      </c>
    </row>
    <row r="3" spans="1:20" x14ac:dyDescent="0.25">
      <c r="A3" s="16" t="s">
        <v>32</v>
      </c>
      <c r="B3" s="6" t="s">
        <v>8</v>
      </c>
      <c r="C3" s="7" t="s">
        <v>41</v>
      </c>
      <c r="D3" s="7" t="s">
        <v>51</v>
      </c>
      <c r="E3" s="7">
        <v>1</v>
      </c>
      <c r="F3" s="7" t="s">
        <v>2</v>
      </c>
      <c r="G3" s="7">
        <v>1</v>
      </c>
      <c r="H3" s="7">
        <v>1</v>
      </c>
      <c r="I3" s="7">
        <v>3</v>
      </c>
      <c r="J3" s="7" t="s">
        <v>19</v>
      </c>
      <c r="K3" s="7" t="s">
        <v>12</v>
      </c>
      <c r="L3" s="8">
        <v>12</v>
      </c>
      <c r="M3" s="8">
        <f t="shared" ref="M3:M12" si="0">E3*L3</f>
        <v>12</v>
      </c>
      <c r="N3" s="19">
        <v>9.2499999999999999E-2</v>
      </c>
      <c r="O3" s="9">
        <v>0.02</v>
      </c>
      <c r="P3" s="10">
        <f t="shared" ref="P3:P12" si="1">SUM(N3:O3)</f>
        <v>0.1125</v>
      </c>
      <c r="Q3" s="8">
        <f t="shared" ref="Q3" si="2">(M3*P3)+M3</f>
        <v>13.35</v>
      </c>
      <c r="R3" s="11">
        <v>0.25</v>
      </c>
      <c r="S3" s="8">
        <f t="shared" ref="S3:S12" si="3">Q3*R3</f>
        <v>3.3374999999999999</v>
      </c>
      <c r="T3" s="17">
        <f t="shared" ref="T3:T12" si="4">Q3+S3</f>
        <v>16.6875</v>
      </c>
    </row>
    <row r="4" spans="1:20" x14ac:dyDescent="0.25">
      <c r="A4" s="16" t="s">
        <v>34</v>
      </c>
      <c r="B4" s="6" t="s">
        <v>8</v>
      </c>
      <c r="C4" s="7" t="s">
        <v>42</v>
      </c>
      <c r="D4" s="7" t="s">
        <v>50</v>
      </c>
      <c r="E4" s="7">
        <v>1</v>
      </c>
      <c r="F4" s="7" t="s">
        <v>2</v>
      </c>
      <c r="G4" s="7">
        <v>4</v>
      </c>
      <c r="H4" s="7">
        <v>2</v>
      </c>
      <c r="I4" s="7">
        <v>5</v>
      </c>
      <c r="J4" s="7" t="s">
        <v>19</v>
      </c>
      <c r="K4" s="7" t="s">
        <v>12</v>
      </c>
      <c r="L4" s="8">
        <v>9</v>
      </c>
      <c r="M4" s="8">
        <f t="shared" si="0"/>
        <v>9</v>
      </c>
      <c r="N4" s="19">
        <v>9.2499999999999999E-2</v>
      </c>
      <c r="O4" s="9">
        <v>0.02</v>
      </c>
      <c r="P4" s="10">
        <f t="shared" si="1"/>
        <v>0.1125</v>
      </c>
      <c r="Q4" s="8">
        <f t="shared" ref="Q4:Q5" si="5">(M4*P4)+M4</f>
        <v>10.012499999999999</v>
      </c>
      <c r="R4" s="11">
        <v>0.25</v>
      </c>
      <c r="S4" s="8">
        <f t="shared" si="3"/>
        <v>2.5031249999999998</v>
      </c>
      <c r="T4" s="17">
        <f t="shared" si="4"/>
        <v>12.515625</v>
      </c>
    </row>
    <row r="5" spans="1:20" x14ac:dyDescent="0.25">
      <c r="A5" s="16" t="s">
        <v>33</v>
      </c>
      <c r="B5" s="6" t="s">
        <v>8</v>
      </c>
      <c r="C5" s="7" t="s">
        <v>43</v>
      </c>
      <c r="D5" s="7" t="s">
        <v>52</v>
      </c>
      <c r="E5" s="7">
        <v>1</v>
      </c>
      <c r="F5" s="7" t="s">
        <v>2</v>
      </c>
      <c r="G5" s="7">
        <v>3</v>
      </c>
      <c r="H5" s="7">
        <v>4</v>
      </c>
      <c r="I5" s="7">
        <v>5</v>
      </c>
      <c r="J5" s="7" t="s">
        <v>19</v>
      </c>
      <c r="K5" s="7" t="s">
        <v>12</v>
      </c>
      <c r="L5" s="8">
        <v>6</v>
      </c>
      <c r="M5" s="8">
        <f t="shared" si="0"/>
        <v>6</v>
      </c>
      <c r="N5" s="19">
        <v>9.2499999999999999E-2</v>
      </c>
      <c r="O5" s="9">
        <v>0.02</v>
      </c>
      <c r="P5" s="10">
        <f t="shared" si="1"/>
        <v>0.1125</v>
      </c>
      <c r="Q5" s="8">
        <f t="shared" si="5"/>
        <v>6.6749999999999998</v>
      </c>
      <c r="R5" s="11">
        <v>0.25</v>
      </c>
      <c r="S5" s="8">
        <f t="shared" si="3"/>
        <v>1.66875</v>
      </c>
      <c r="T5" s="17">
        <f t="shared" si="4"/>
        <v>8.34375</v>
      </c>
    </row>
    <row r="6" spans="1:20" x14ac:dyDescent="0.25">
      <c r="A6" s="16" t="s">
        <v>35</v>
      </c>
      <c r="B6" s="6" t="s">
        <v>8</v>
      </c>
      <c r="C6" s="7" t="s">
        <v>44</v>
      </c>
      <c r="D6" s="7" t="s">
        <v>52</v>
      </c>
      <c r="E6" s="7">
        <v>1</v>
      </c>
      <c r="F6" s="7" t="s">
        <v>2</v>
      </c>
      <c r="G6" s="7">
        <v>3</v>
      </c>
      <c r="H6" s="7">
        <v>4</v>
      </c>
      <c r="I6" s="7">
        <v>5</v>
      </c>
      <c r="J6" s="7" t="s">
        <v>19</v>
      </c>
      <c r="K6" s="7" t="s">
        <v>12</v>
      </c>
      <c r="L6" s="8">
        <v>15</v>
      </c>
      <c r="M6" s="8">
        <f t="shared" si="0"/>
        <v>15</v>
      </c>
      <c r="N6" s="19">
        <v>9.2499999999999999E-2</v>
      </c>
      <c r="O6" s="9">
        <v>0.02</v>
      </c>
      <c r="P6" s="10">
        <f t="shared" si="1"/>
        <v>0.1125</v>
      </c>
      <c r="Q6" s="8">
        <f t="shared" ref="Q6:Q11" si="6">(M6*P6)+M6</f>
        <v>16.6875</v>
      </c>
      <c r="R6" s="11">
        <v>0.25</v>
      </c>
      <c r="S6" s="8">
        <f t="shared" si="3"/>
        <v>4.171875</v>
      </c>
      <c r="T6" s="17">
        <f t="shared" si="4"/>
        <v>20.859375</v>
      </c>
    </row>
    <row r="7" spans="1:20" x14ac:dyDescent="0.25">
      <c r="A7" s="16" t="s">
        <v>36</v>
      </c>
      <c r="B7" s="6" t="s">
        <v>8</v>
      </c>
      <c r="C7" s="7" t="s">
        <v>45</v>
      </c>
      <c r="D7" s="7" t="s">
        <v>52</v>
      </c>
      <c r="E7" s="7">
        <v>1</v>
      </c>
      <c r="F7" s="7" t="s">
        <v>60</v>
      </c>
      <c r="G7" s="7">
        <v>5</v>
      </c>
      <c r="H7" s="7">
        <v>6</v>
      </c>
      <c r="I7" s="7">
        <v>5</v>
      </c>
      <c r="J7" s="7" t="s">
        <v>19</v>
      </c>
      <c r="K7" s="7" t="s">
        <v>12</v>
      </c>
      <c r="L7" s="8">
        <v>11</v>
      </c>
      <c r="M7" s="8">
        <f t="shared" si="0"/>
        <v>11</v>
      </c>
      <c r="N7" s="19">
        <v>9.2499999999999999E-2</v>
      </c>
      <c r="O7" s="9">
        <v>0.02</v>
      </c>
      <c r="P7" s="10">
        <f t="shared" si="1"/>
        <v>0.1125</v>
      </c>
      <c r="Q7" s="8">
        <f t="shared" ref="Q7" si="7">(M7*P7)+M7</f>
        <v>12.237500000000001</v>
      </c>
      <c r="R7" s="11">
        <v>0.25</v>
      </c>
      <c r="S7" s="8">
        <f t="shared" si="3"/>
        <v>3.0593750000000002</v>
      </c>
      <c r="T7" s="17">
        <f t="shared" si="4"/>
        <v>15.296875</v>
      </c>
    </row>
    <row r="8" spans="1:20" x14ac:dyDescent="0.25">
      <c r="A8" s="16" t="s">
        <v>37</v>
      </c>
      <c r="B8" s="6" t="s">
        <v>5</v>
      </c>
      <c r="C8" s="7" t="s">
        <v>47</v>
      </c>
      <c r="D8" s="7" t="s">
        <v>51</v>
      </c>
      <c r="E8" s="7">
        <v>1</v>
      </c>
      <c r="F8" s="7" t="s">
        <v>29</v>
      </c>
      <c r="G8" s="7">
        <v>2</v>
      </c>
      <c r="H8" s="7">
        <v>1</v>
      </c>
      <c r="I8" s="7">
        <v>3</v>
      </c>
      <c r="J8" s="7" t="s">
        <v>19</v>
      </c>
      <c r="K8" s="7" t="s">
        <v>12</v>
      </c>
      <c r="L8" s="8">
        <v>7</v>
      </c>
      <c r="M8" s="8">
        <f t="shared" si="0"/>
        <v>7</v>
      </c>
      <c r="N8" s="19">
        <v>9.2499999999999999E-2</v>
      </c>
      <c r="O8" s="9">
        <v>0.02</v>
      </c>
      <c r="P8" s="10">
        <f t="shared" si="1"/>
        <v>0.1125</v>
      </c>
      <c r="Q8" s="8">
        <f t="shared" ref="Q8" si="8">(M8*P8)+M8</f>
        <v>7.7874999999999996</v>
      </c>
      <c r="R8" s="11">
        <v>0.25</v>
      </c>
      <c r="S8" s="8">
        <f t="shared" si="3"/>
        <v>1.9468749999999999</v>
      </c>
      <c r="T8" s="17">
        <f t="shared" si="4"/>
        <v>9.734375</v>
      </c>
    </row>
    <row r="9" spans="1:20" x14ac:dyDescent="0.25">
      <c r="A9" s="16" t="s">
        <v>40</v>
      </c>
      <c r="B9" s="6" t="s">
        <v>59</v>
      </c>
      <c r="C9" s="7" t="s">
        <v>48</v>
      </c>
      <c r="D9" s="7" t="s">
        <v>53</v>
      </c>
      <c r="E9" s="7">
        <v>10</v>
      </c>
      <c r="F9" s="7" t="s">
        <v>3</v>
      </c>
      <c r="G9" s="7">
        <v>1</v>
      </c>
      <c r="H9" s="7">
        <v>2</v>
      </c>
      <c r="I9" s="7">
        <v>4</v>
      </c>
      <c r="J9" s="7" t="s">
        <v>19</v>
      </c>
      <c r="K9" s="7" t="s">
        <v>12</v>
      </c>
      <c r="L9" s="8">
        <v>14</v>
      </c>
      <c r="M9" s="8">
        <f t="shared" si="0"/>
        <v>140</v>
      </c>
      <c r="N9" s="19">
        <v>9.2499999999999999E-2</v>
      </c>
      <c r="O9" s="9">
        <v>0.02</v>
      </c>
      <c r="P9" s="10">
        <f t="shared" si="1"/>
        <v>0.1125</v>
      </c>
      <c r="Q9" s="8">
        <f t="shared" si="6"/>
        <v>155.75</v>
      </c>
      <c r="R9" s="11">
        <v>0.1</v>
      </c>
      <c r="S9" s="8">
        <f t="shared" si="3"/>
        <v>15.575000000000001</v>
      </c>
      <c r="T9" s="17">
        <f t="shared" si="4"/>
        <v>171.32499999999999</v>
      </c>
    </row>
    <row r="10" spans="1:20" x14ac:dyDescent="0.25">
      <c r="A10" s="16" t="s">
        <v>39</v>
      </c>
      <c r="B10" s="6" t="s">
        <v>7</v>
      </c>
      <c r="C10" s="7" t="s">
        <v>54</v>
      </c>
      <c r="D10" s="7" t="s">
        <v>58</v>
      </c>
      <c r="E10" s="7">
        <v>4</v>
      </c>
      <c r="F10" s="7" t="s">
        <v>61</v>
      </c>
      <c r="G10" s="7">
        <v>3</v>
      </c>
      <c r="H10" s="7">
        <v>3</v>
      </c>
      <c r="I10" s="7">
        <v>4</v>
      </c>
      <c r="J10" s="7" t="s">
        <v>19</v>
      </c>
      <c r="K10" s="7" t="s">
        <v>12</v>
      </c>
      <c r="L10" s="8">
        <v>12</v>
      </c>
      <c r="M10" s="8">
        <f t="shared" si="0"/>
        <v>48</v>
      </c>
      <c r="N10" s="19">
        <v>9.2499999999999999E-2</v>
      </c>
      <c r="O10" s="9">
        <v>0.02</v>
      </c>
      <c r="P10" s="10">
        <f t="shared" si="1"/>
        <v>0.1125</v>
      </c>
      <c r="Q10" s="8">
        <f t="shared" si="6"/>
        <v>53.4</v>
      </c>
      <c r="R10" s="11">
        <v>0.5</v>
      </c>
      <c r="S10" s="8">
        <f t="shared" si="3"/>
        <v>26.7</v>
      </c>
      <c r="T10" s="17">
        <f t="shared" si="4"/>
        <v>80.099999999999994</v>
      </c>
    </row>
    <row r="11" spans="1:20" ht="16.5" thickBot="1" x14ac:dyDescent="0.3">
      <c r="A11" s="16" t="s">
        <v>38</v>
      </c>
      <c r="B11" s="18" t="s">
        <v>59</v>
      </c>
      <c r="C11" s="7" t="s">
        <v>49</v>
      </c>
      <c r="D11" s="7" t="s">
        <v>55</v>
      </c>
      <c r="E11" s="7">
        <v>31</v>
      </c>
      <c r="F11" s="7" t="s">
        <v>2</v>
      </c>
      <c r="G11" s="7">
        <v>1</v>
      </c>
      <c r="H11" s="7">
        <v>2</v>
      </c>
      <c r="I11" s="7">
        <v>2</v>
      </c>
      <c r="J11" s="7" t="s">
        <v>19</v>
      </c>
      <c r="K11" s="7" t="s">
        <v>12</v>
      </c>
      <c r="L11" s="8">
        <v>13</v>
      </c>
      <c r="M11" s="8">
        <f t="shared" si="0"/>
        <v>403</v>
      </c>
      <c r="N11" s="19">
        <v>9.2499999999999999E-2</v>
      </c>
      <c r="O11" s="9">
        <v>0.02</v>
      </c>
      <c r="P11" s="10">
        <f t="shared" si="1"/>
        <v>0.1125</v>
      </c>
      <c r="Q11" s="8">
        <f t="shared" si="6"/>
        <v>448.33749999999998</v>
      </c>
      <c r="R11" s="11">
        <v>0.5</v>
      </c>
      <c r="S11" s="8">
        <f t="shared" si="3"/>
        <v>224.16874999999999</v>
      </c>
      <c r="T11" s="17">
        <f t="shared" si="4"/>
        <v>672.50624999999991</v>
      </c>
    </row>
    <row r="12" spans="1:20" ht="16.5" thickBot="1" x14ac:dyDescent="0.3">
      <c r="A12" s="20" t="s">
        <v>46</v>
      </c>
      <c r="B12" s="21" t="s">
        <v>6</v>
      </c>
      <c r="C12" s="22" t="s">
        <v>56</v>
      </c>
      <c r="D12" s="22" t="s">
        <v>57</v>
      </c>
      <c r="E12" s="22">
        <v>31</v>
      </c>
      <c r="F12" s="29" t="s">
        <v>2</v>
      </c>
      <c r="G12" s="22">
        <v>1</v>
      </c>
      <c r="H12" s="29">
        <v>2</v>
      </c>
      <c r="I12" s="29">
        <v>3</v>
      </c>
      <c r="J12" s="22" t="s">
        <v>19</v>
      </c>
      <c r="K12" s="22" t="s">
        <v>30</v>
      </c>
      <c r="L12" s="23">
        <v>15</v>
      </c>
      <c r="M12" s="23">
        <f t="shared" si="0"/>
        <v>465</v>
      </c>
      <c r="N12" s="24">
        <v>9.2499999999999999E-2</v>
      </c>
      <c r="O12" s="25">
        <v>0.02</v>
      </c>
      <c r="P12" s="26">
        <f t="shared" si="1"/>
        <v>0.1125</v>
      </c>
      <c r="Q12" s="23">
        <f>(M12*P12)+M12</f>
        <v>517.3125</v>
      </c>
      <c r="R12" s="27">
        <v>0.2</v>
      </c>
      <c r="S12" s="23">
        <f t="shared" si="3"/>
        <v>103.46250000000001</v>
      </c>
      <c r="T12" s="28">
        <f t="shared" si="4"/>
        <v>620.77499999999998</v>
      </c>
    </row>
    <row r="14" spans="1:20" x14ac:dyDescent="0.25">
      <c r="A14" s="5" t="s">
        <v>62</v>
      </c>
    </row>
  </sheetData>
  <mergeCells count="3">
    <mergeCell ref="R2:S2"/>
    <mergeCell ref="N1:P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2019-03-29T00:30:17Z</dcterms:modified>
</cp:coreProperties>
</file>