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5600" windowHeight="11700"/>
  </bookViews>
  <sheets>
    <sheet name="Modelo" sheetId="1" r:id="rId1"/>
  </sheets>
  <calcPr calcId="162913"/>
</workbook>
</file>

<file path=xl/calcChain.xml><?xml version="1.0" encoding="utf-8"?>
<calcChain xmlns="http://schemas.openxmlformats.org/spreadsheetml/2006/main">
  <c r="P7" i="1" l="1"/>
  <c r="M7" i="1"/>
  <c r="Q7" i="1" s="1"/>
  <c r="P3" i="1"/>
  <c r="M3" i="1"/>
  <c r="P5" i="1"/>
  <c r="M5" i="1"/>
  <c r="Q5" i="1" s="1"/>
  <c r="P4" i="1"/>
  <c r="M4" i="1"/>
  <c r="P8" i="1"/>
  <c r="M8" i="1"/>
  <c r="Q8" i="1" s="1"/>
  <c r="M12" i="1"/>
  <c r="M11" i="1"/>
  <c r="M10" i="1"/>
  <c r="M9" i="1"/>
  <c r="M6" i="1"/>
  <c r="P12" i="1"/>
  <c r="P11" i="1"/>
  <c r="P10" i="1"/>
  <c r="Q10" i="1" s="1"/>
  <c r="P9" i="1"/>
  <c r="P6" i="1"/>
  <c r="Q6" i="1" l="1"/>
  <c r="S6" i="1" s="1"/>
  <c r="T6" i="1" s="1"/>
  <c r="Q4" i="1"/>
  <c r="S4" i="1" s="1"/>
  <c r="T4" i="1" s="1"/>
  <c r="S7" i="1"/>
  <c r="T7" i="1" s="1"/>
  <c r="Q11" i="1"/>
  <c r="S11" i="1" s="1"/>
  <c r="Q3" i="1"/>
  <c r="S5" i="1"/>
  <c r="T5" i="1" s="1"/>
  <c r="S8" i="1"/>
  <c r="T8" i="1" s="1"/>
  <c r="Q12" i="1"/>
  <c r="S12" i="1" s="1"/>
  <c r="T12" i="1" s="1"/>
  <c r="Q9" i="1"/>
  <c r="S9" i="1" s="1"/>
  <c r="T9" i="1" s="1"/>
  <c r="S10" i="1"/>
  <c r="T10" i="1" s="1"/>
  <c r="T11" i="1" l="1"/>
  <c r="S3" i="1"/>
  <c r="T3" i="1" s="1"/>
</calcChain>
</file>

<file path=xl/sharedStrings.xml><?xml version="1.0" encoding="utf-8"?>
<sst xmlns="http://schemas.openxmlformats.org/spreadsheetml/2006/main" count="92" uniqueCount="50">
  <si>
    <t>Preço</t>
  </si>
  <si>
    <t>Cobertura</t>
  </si>
  <si>
    <t>24x7</t>
  </si>
  <si>
    <t>8x5</t>
  </si>
  <si>
    <t>Produto</t>
  </si>
  <si>
    <t>Tipo</t>
  </si>
  <si>
    <t xml:space="preserve">Serviços </t>
  </si>
  <si>
    <t>Por Hora</t>
  </si>
  <si>
    <t>Por Serviço Completo</t>
  </si>
  <si>
    <t>Por Semana</t>
  </si>
  <si>
    <t>Por Mês</t>
  </si>
  <si>
    <t>Por item</t>
  </si>
  <si>
    <t>Medição</t>
  </si>
  <si>
    <t>Validade</t>
  </si>
  <si>
    <t>Localidade da Prestação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</si>
  <si>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</si>
  <si>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</si>
  <si>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</si>
  <si>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</si>
  <si>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</si>
  <si>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</si>
  <si>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</si>
  <si>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</si>
  <si>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</si>
  <si>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</si>
  <si>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Y</t>
  </si>
  <si>
    <t>Atendimento (hrs)</t>
  </si>
  <si>
    <t>Resolução (hrs)</t>
  </si>
  <si>
    <t>Prioridade</t>
  </si>
  <si>
    <t>Serviços Exportação</t>
  </si>
  <si>
    <t>Quantidade Mensal</t>
  </si>
  <si>
    <t>Descrição (C, C e C)</t>
  </si>
  <si>
    <t>Suporte</t>
  </si>
  <si>
    <t>6x5</t>
  </si>
  <si>
    <t>Multiplo Custo</t>
  </si>
  <si>
    <t>Manutenção</t>
  </si>
  <si>
    <t>Implentação</t>
  </si>
  <si>
    <t>Software ERP</t>
  </si>
  <si>
    <t>Hardwares</t>
  </si>
  <si>
    <t>Licenças</t>
  </si>
  <si>
    <t>Marketing</t>
  </si>
  <si>
    <t>Módulos</t>
  </si>
  <si>
    <t>Periféricos  TI</t>
  </si>
  <si>
    <t>9x7</t>
  </si>
  <si>
    <t>9x6</t>
  </si>
  <si>
    <t>USA</t>
  </si>
  <si>
    <t>Modelagem BD</t>
  </si>
  <si>
    <t>3 meses</t>
  </si>
  <si>
    <t>1 mês</t>
  </si>
  <si>
    <t>Estado de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</si>
</sst>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2" fillId="2" borderId="8" xfId="1" applyFont="1" applyFill="1" applyBorder="1"/>
    <xf numFmtId="10" fontId="2" fillId="2" borderId="1" xfId="2" applyNumberFormat="1" applyFont="1" applyFill="1" applyBorder="1" applyAlignment="1">
      <alignment horizontal="center"/>
    </xf>
    <xf numFmtId="9" fontId="2" fillId="2" borderId="8" xfId="2" applyFont="1" applyFill="1" applyBorder="1" applyAlignment="1">
      <alignment horizontal="center"/>
    </xf>
    <xf numFmtId="9" fontId="2" fillId="2" borderId="8" xfId="1" applyNumberFormat="1" applyFont="1" applyFill="1" applyBorder="1"/>
    <xf numFmtId="9" fontId="2" fillId="2" borderId="8" xfId="0" applyNumberFormat="1" applyFont="1" applyFill="1" applyBorder="1"/>
    <xf numFmtId="164" fontId="2" fillId="2" borderId="9" xfId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2" fillId="3" borderId="1" xfId="1" applyFont="1" applyFill="1" applyBorder="1"/>
    <xf numFmtId="10" fontId="2" fillId="3" borderId="1" xfId="2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2" fillId="3" borderId="1" xfId="1" applyNumberFormat="1" applyFont="1" applyFill="1" applyBorder="1"/>
    <xf numFmtId="9" fontId="2" fillId="3" borderId="1" xfId="0" applyNumberFormat="1" applyFont="1" applyFill="1" applyBorder="1"/>
    <xf numFmtId="164" fontId="2" fillId="3" borderId="6" xfId="1" applyFont="1" applyFill="1" applyBorder="1"/>
    <xf numFmtId="0" fontId="2" fillId="3" borderId="8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4" fontId="2" fillId="4" borderId="1" xfId="1" applyFont="1" applyFill="1" applyBorder="1"/>
    <xf numFmtId="10" fontId="2" fillId="4" borderId="1" xfId="2" applyNumberFormat="1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4" borderId="1" xfId="1" applyNumberFormat="1" applyFont="1" applyFill="1" applyBorder="1"/>
    <xf numFmtId="9" fontId="2" fillId="4" borderId="1" xfId="0" applyNumberFormat="1" applyFont="1" applyFill="1" applyBorder="1"/>
    <xf numFmtId="164" fontId="2" fillId="4" borderId="6" xfId="1" applyFont="1" applyFill="1" applyBorder="1"/>
    <xf numFmtId="0" fontId="3" fillId="4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D1" zoomScale="90" zoomScaleNormal="90" workbookViewId="0">
      <selection activeCell="H23" sqref="H23"/>
    </sheetView>
  </sheetViews>
  <sheetFormatPr defaultColWidth="21.140625" defaultRowHeight="15.75" x14ac:dyDescent="0.25"/>
  <cols>
    <col min="1" max="2" width="21.140625" style="5"/>
    <col min="3" max="4" width="21.140625" style="4"/>
    <col min="5" max="5" width="24" style="4" bestFit="1" customWidth="1"/>
    <col min="6" max="11" width="21.140625" style="4"/>
    <col min="12" max="17" width="21.140625" style="4" customWidth="1"/>
    <col min="18" max="19" width="21.140625" style="1" customWidth="1"/>
    <col min="20" max="16384" width="21.140625" style="1"/>
  </cols>
  <sheetData>
    <row r="1" spans="1:20" ht="16.5" thickBot="1" x14ac:dyDescent="0.3">
      <c r="F1" s="3" t="s">
        <v>22</v>
      </c>
      <c r="G1" s="22" t="s">
        <v>32</v>
      </c>
      <c r="H1" s="22"/>
      <c r="I1" s="22"/>
      <c r="N1" s="21" t="s">
        <v>17</v>
      </c>
      <c r="O1" s="21"/>
      <c r="P1" s="21"/>
      <c r="Q1" s="3"/>
    </row>
    <row r="2" spans="1:20" s="2" customFormat="1" x14ac:dyDescent="0.25">
      <c r="A2" s="6" t="s">
        <v>5</v>
      </c>
      <c r="B2" s="7" t="s">
        <v>12</v>
      </c>
      <c r="C2" s="8" t="s">
        <v>31</v>
      </c>
      <c r="D2" s="8" t="s">
        <v>24</v>
      </c>
      <c r="E2" s="8" t="s">
        <v>30</v>
      </c>
      <c r="F2" s="8" t="s">
        <v>1</v>
      </c>
      <c r="G2" s="9" t="s">
        <v>28</v>
      </c>
      <c r="H2" s="9" t="s">
        <v>26</v>
      </c>
      <c r="I2" s="9" t="s">
        <v>27</v>
      </c>
      <c r="J2" s="8" t="s">
        <v>13</v>
      </c>
      <c r="K2" s="8" t="s">
        <v>14</v>
      </c>
      <c r="L2" s="8" t="s">
        <v>23</v>
      </c>
      <c r="M2" s="8" t="s">
        <v>34</v>
      </c>
      <c r="N2" s="8" t="s">
        <v>19</v>
      </c>
      <c r="O2" s="8" t="s">
        <v>18</v>
      </c>
      <c r="P2" s="8" t="s">
        <v>20</v>
      </c>
      <c r="Q2" s="8" t="s">
        <v>16</v>
      </c>
      <c r="R2" s="20" t="s">
        <v>15</v>
      </c>
      <c r="S2" s="20"/>
      <c r="T2" s="10" t="s">
        <v>0</v>
      </c>
    </row>
    <row r="3" spans="1:20" x14ac:dyDescent="0.25">
      <c r="A3" s="40" t="s">
        <v>4</v>
      </c>
      <c r="B3" s="32" t="s">
        <v>11</v>
      </c>
      <c r="C3" s="33" t="s">
        <v>42</v>
      </c>
      <c r="D3" s="33" t="s">
        <v>25</v>
      </c>
      <c r="E3" s="33">
        <v>10</v>
      </c>
      <c r="F3" s="33" t="s">
        <v>47</v>
      </c>
      <c r="G3" s="33">
        <v>5</v>
      </c>
      <c r="H3" s="33">
        <v>1</v>
      </c>
      <c r="I3" s="33">
        <v>1</v>
      </c>
      <c r="J3" s="33" t="s">
        <v>21</v>
      </c>
      <c r="K3" s="33" t="s">
        <v>49</v>
      </c>
      <c r="L3" s="34">
        <v>8</v>
      </c>
      <c r="M3" s="34">
        <f t="shared" ref="M3:M12" si="0">E3*L3</f>
        <v>80</v>
      </c>
      <c r="N3" s="35">
        <v>9.2499999999999999E-2</v>
      </c>
      <c r="O3" s="36">
        <v>0.03</v>
      </c>
      <c r="P3" s="37">
        <f t="shared" ref="P3:P12" si="1">SUM(N3:O3)</f>
        <v>0.1225</v>
      </c>
      <c r="Q3" s="34">
        <f t="shared" ref="Q3" si="2">(M3*P3)+M3</f>
        <v>89.8</v>
      </c>
      <c r="R3" s="38">
        <v>0.2</v>
      </c>
      <c r="S3" s="34">
        <f t="shared" ref="S3:S12" si="3">Q3*R3</f>
        <v>17.96</v>
      </c>
      <c r="T3" s="39">
        <f t="shared" ref="T3:T12" si="4">Q3+S3</f>
        <v>107.75999999999999</v>
      </c>
    </row>
    <row r="4" spans="1:20" x14ac:dyDescent="0.25">
      <c r="A4" s="40" t="s">
        <v>4</v>
      </c>
      <c r="B4" s="32" t="s">
        <v>11</v>
      </c>
      <c r="C4" s="33" t="s">
        <v>37</v>
      </c>
      <c r="D4" s="33" t="s">
        <v>25</v>
      </c>
      <c r="E4" s="33">
        <v>10</v>
      </c>
      <c r="F4" s="33" t="s">
        <v>21</v>
      </c>
      <c r="G4" s="33">
        <v>1</v>
      </c>
      <c r="H4" s="33">
        <v>1</v>
      </c>
      <c r="I4" s="33">
        <v>1</v>
      </c>
      <c r="J4" s="33" t="s">
        <v>21</v>
      </c>
      <c r="K4" s="33" t="s">
        <v>49</v>
      </c>
      <c r="L4" s="34">
        <v>8</v>
      </c>
      <c r="M4" s="34">
        <f t="shared" si="0"/>
        <v>80</v>
      </c>
      <c r="N4" s="35">
        <v>9.2499999999999999E-2</v>
      </c>
      <c r="O4" s="36">
        <v>0.03</v>
      </c>
      <c r="P4" s="37">
        <f t="shared" si="1"/>
        <v>0.1225</v>
      </c>
      <c r="Q4" s="34">
        <f t="shared" ref="Q4:Q5" si="5">(M4*P4)+M4</f>
        <v>89.8</v>
      </c>
      <c r="R4" s="38">
        <v>0.2</v>
      </c>
      <c r="S4" s="34">
        <f t="shared" si="3"/>
        <v>17.96</v>
      </c>
      <c r="T4" s="39">
        <f t="shared" si="4"/>
        <v>107.75999999999999</v>
      </c>
    </row>
    <row r="5" spans="1:20" x14ac:dyDescent="0.25">
      <c r="A5" s="40" t="s">
        <v>4</v>
      </c>
      <c r="B5" s="32" t="s">
        <v>11</v>
      </c>
      <c r="C5" s="33" t="s">
        <v>38</v>
      </c>
      <c r="D5" s="33" t="s">
        <v>25</v>
      </c>
      <c r="E5" s="33">
        <v>10</v>
      </c>
      <c r="F5" s="33" t="s">
        <v>47</v>
      </c>
      <c r="G5" s="33">
        <v>4</v>
      </c>
      <c r="H5" s="33">
        <v>1</v>
      </c>
      <c r="I5" s="33">
        <v>1</v>
      </c>
      <c r="J5" s="33" t="s">
        <v>21</v>
      </c>
      <c r="K5" s="33" t="s">
        <v>49</v>
      </c>
      <c r="L5" s="34">
        <v>8</v>
      </c>
      <c r="M5" s="34">
        <f t="shared" si="0"/>
        <v>80</v>
      </c>
      <c r="N5" s="35">
        <v>9.2499999999999999E-2</v>
      </c>
      <c r="O5" s="36">
        <v>0.03</v>
      </c>
      <c r="P5" s="37">
        <f t="shared" si="1"/>
        <v>0.1225</v>
      </c>
      <c r="Q5" s="34">
        <f t="shared" si="5"/>
        <v>89.8</v>
      </c>
      <c r="R5" s="38">
        <v>0.2</v>
      </c>
      <c r="S5" s="34">
        <f t="shared" si="3"/>
        <v>17.96</v>
      </c>
      <c r="T5" s="39">
        <f t="shared" si="4"/>
        <v>107.75999999999999</v>
      </c>
    </row>
    <row r="6" spans="1:20" x14ac:dyDescent="0.25">
      <c r="A6" s="40" t="s">
        <v>4</v>
      </c>
      <c r="B6" s="32" t="s">
        <v>11</v>
      </c>
      <c r="C6" s="33" t="s">
        <v>39</v>
      </c>
      <c r="D6" s="33" t="s">
        <v>25</v>
      </c>
      <c r="E6" s="33">
        <v>10</v>
      </c>
      <c r="F6" s="33" t="s">
        <v>48</v>
      </c>
      <c r="G6" s="33">
        <v>3</v>
      </c>
      <c r="H6" s="33">
        <v>1</v>
      </c>
      <c r="I6" s="33">
        <v>1</v>
      </c>
      <c r="J6" s="33" t="s">
        <v>21</v>
      </c>
      <c r="K6" s="33" t="s">
        <v>49</v>
      </c>
      <c r="L6" s="34">
        <v>8</v>
      </c>
      <c r="M6" s="34">
        <f t="shared" si="0"/>
        <v>80</v>
      </c>
      <c r="N6" s="35">
        <v>9.2499999999999999E-2</v>
      </c>
      <c r="O6" s="36">
        <v>0.03</v>
      </c>
      <c r="P6" s="37">
        <f t="shared" si="1"/>
        <v>0.1225</v>
      </c>
      <c r="Q6" s="34">
        <f t="shared" ref="Q6:Q11" si="6">(M6*P6)+M6</f>
        <v>89.8</v>
      </c>
      <c r="R6" s="38">
        <v>0.2</v>
      </c>
      <c r="S6" s="34">
        <f t="shared" si="3"/>
        <v>17.96</v>
      </c>
      <c r="T6" s="39">
        <f t="shared" si="4"/>
        <v>107.75999999999999</v>
      </c>
    </row>
    <row r="7" spans="1:20" x14ac:dyDescent="0.25">
      <c r="A7" s="40" t="s">
        <v>4</v>
      </c>
      <c r="B7" s="32" t="s">
        <v>11</v>
      </c>
      <c r="C7" s="33" t="s">
        <v>41</v>
      </c>
      <c r="D7" s="33" t="s">
        <v>25</v>
      </c>
      <c r="E7" s="33">
        <v>10</v>
      </c>
      <c r="F7" s="33" t="s">
        <v>21</v>
      </c>
      <c r="G7" s="33">
        <v>2</v>
      </c>
      <c r="H7" s="33">
        <v>1</v>
      </c>
      <c r="I7" s="33">
        <v>1</v>
      </c>
      <c r="J7" s="33" t="s">
        <v>21</v>
      </c>
      <c r="K7" s="33" t="s">
        <v>49</v>
      </c>
      <c r="L7" s="34">
        <v>8</v>
      </c>
      <c r="M7" s="34">
        <f t="shared" si="0"/>
        <v>80</v>
      </c>
      <c r="N7" s="35">
        <v>9.2499999999999999E-2</v>
      </c>
      <c r="O7" s="36">
        <v>0.03</v>
      </c>
      <c r="P7" s="37">
        <f t="shared" si="1"/>
        <v>0.1225</v>
      </c>
      <c r="Q7" s="34">
        <f t="shared" ref="Q7" si="7">(M7*P7)+M7</f>
        <v>89.8</v>
      </c>
      <c r="R7" s="38">
        <v>0.2</v>
      </c>
      <c r="S7" s="34">
        <f t="shared" si="3"/>
        <v>17.96</v>
      </c>
      <c r="T7" s="39">
        <f t="shared" si="4"/>
        <v>107.75999999999999</v>
      </c>
    </row>
    <row r="8" spans="1:20" x14ac:dyDescent="0.25">
      <c r="A8" s="41" t="s">
        <v>6</v>
      </c>
      <c r="B8" s="23" t="s">
        <v>7</v>
      </c>
      <c r="C8" s="24" t="s">
        <v>40</v>
      </c>
      <c r="D8" s="24" t="s">
        <v>25</v>
      </c>
      <c r="E8" s="24">
        <v>1</v>
      </c>
      <c r="F8" s="24" t="s">
        <v>33</v>
      </c>
      <c r="G8" s="24">
        <v>5</v>
      </c>
      <c r="H8" s="24">
        <v>10</v>
      </c>
      <c r="I8" s="24">
        <v>14</v>
      </c>
      <c r="J8" s="24" t="s">
        <v>21</v>
      </c>
      <c r="K8" s="24" t="s">
        <v>49</v>
      </c>
      <c r="L8" s="25">
        <v>100</v>
      </c>
      <c r="M8" s="25">
        <f t="shared" si="0"/>
        <v>100</v>
      </c>
      <c r="N8" s="26">
        <v>9.2499999999999999E-2</v>
      </c>
      <c r="O8" s="27">
        <v>0.03</v>
      </c>
      <c r="P8" s="28">
        <f t="shared" si="1"/>
        <v>0.1225</v>
      </c>
      <c r="Q8" s="25">
        <f t="shared" ref="Q8" si="8">(M8*P8)+M8</f>
        <v>112.25</v>
      </c>
      <c r="R8" s="29">
        <v>0.2</v>
      </c>
      <c r="S8" s="25">
        <f t="shared" si="3"/>
        <v>22.450000000000003</v>
      </c>
      <c r="T8" s="30">
        <f t="shared" si="4"/>
        <v>134.69999999999999</v>
      </c>
    </row>
    <row r="9" spans="1:20" x14ac:dyDescent="0.25">
      <c r="A9" s="41" t="s">
        <v>6</v>
      </c>
      <c r="B9" s="23" t="s">
        <v>9</v>
      </c>
      <c r="C9" s="24" t="s">
        <v>32</v>
      </c>
      <c r="D9" s="24" t="s">
        <v>25</v>
      </c>
      <c r="E9" s="24">
        <v>2</v>
      </c>
      <c r="F9" s="24" t="s">
        <v>43</v>
      </c>
      <c r="G9" s="24">
        <v>2</v>
      </c>
      <c r="H9" s="24">
        <v>3</v>
      </c>
      <c r="I9" s="24">
        <v>6</v>
      </c>
      <c r="J9" s="24" t="s">
        <v>21</v>
      </c>
      <c r="K9" s="24" t="s">
        <v>49</v>
      </c>
      <c r="L9" s="25">
        <v>9</v>
      </c>
      <c r="M9" s="25">
        <f t="shared" si="0"/>
        <v>18</v>
      </c>
      <c r="N9" s="26">
        <v>9.2499999999999999E-2</v>
      </c>
      <c r="O9" s="27">
        <v>0.03</v>
      </c>
      <c r="P9" s="28">
        <f t="shared" si="1"/>
        <v>0.1225</v>
      </c>
      <c r="Q9" s="25">
        <f t="shared" si="6"/>
        <v>20.204999999999998</v>
      </c>
      <c r="R9" s="29">
        <v>0.1</v>
      </c>
      <c r="S9" s="25">
        <f t="shared" si="3"/>
        <v>2.0204999999999997</v>
      </c>
      <c r="T9" s="30">
        <f t="shared" si="4"/>
        <v>22.225499999999997</v>
      </c>
    </row>
    <row r="10" spans="1:20" x14ac:dyDescent="0.25">
      <c r="A10" s="41" t="s">
        <v>6</v>
      </c>
      <c r="B10" s="23" t="s">
        <v>10</v>
      </c>
      <c r="C10" s="24" t="s">
        <v>35</v>
      </c>
      <c r="D10" s="24" t="s">
        <v>25</v>
      </c>
      <c r="E10" s="24">
        <v>30</v>
      </c>
      <c r="F10" s="24" t="s">
        <v>44</v>
      </c>
      <c r="G10" s="24">
        <v>3</v>
      </c>
      <c r="H10" s="24">
        <v>4</v>
      </c>
      <c r="I10" s="24">
        <v>5</v>
      </c>
      <c r="J10" s="24" t="s">
        <v>21</v>
      </c>
      <c r="K10" s="24" t="s">
        <v>49</v>
      </c>
      <c r="L10" s="25">
        <v>10</v>
      </c>
      <c r="M10" s="25">
        <f t="shared" si="0"/>
        <v>300</v>
      </c>
      <c r="N10" s="26">
        <v>9.2499999999999999E-2</v>
      </c>
      <c r="O10" s="27">
        <v>0.03</v>
      </c>
      <c r="P10" s="28">
        <f t="shared" si="1"/>
        <v>0.1225</v>
      </c>
      <c r="Q10" s="25">
        <f t="shared" si="6"/>
        <v>336.75</v>
      </c>
      <c r="R10" s="29">
        <v>0.4</v>
      </c>
      <c r="S10" s="25">
        <f t="shared" si="3"/>
        <v>134.70000000000002</v>
      </c>
      <c r="T10" s="30">
        <f t="shared" si="4"/>
        <v>471.45000000000005</v>
      </c>
    </row>
    <row r="11" spans="1:20" ht="16.5" thickBot="1" x14ac:dyDescent="0.3">
      <c r="A11" s="41" t="s">
        <v>6</v>
      </c>
      <c r="B11" s="31" t="s">
        <v>8</v>
      </c>
      <c r="C11" s="24" t="s">
        <v>36</v>
      </c>
      <c r="D11" s="24" t="s">
        <v>25</v>
      </c>
      <c r="E11" s="24">
        <v>40</v>
      </c>
      <c r="F11" s="24" t="s">
        <v>3</v>
      </c>
      <c r="G11" s="24">
        <v>1</v>
      </c>
      <c r="H11" s="24">
        <v>2</v>
      </c>
      <c r="I11" s="24">
        <v>6</v>
      </c>
      <c r="J11" s="24" t="s">
        <v>21</v>
      </c>
      <c r="K11" s="24" t="s">
        <v>49</v>
      </c>
      <c r="L11" s="25">
        <v>11</v>
      </c>
      <c r="M11" s="25">
        <f t="shared" si="0"/>
        <v>440</v>
      </c>
      <c r="N11" s="26">
        <v>9.2499999999999999E-2</v>
      </c>
      <c r="O11" s="27">
        <v>0.03</v>
      </c>
      <c r="P11" s="28">
        <f t="shared" si="1"/>
        <v>0.1225</v>
      </c>
      <c r="Q11" s="25">
        <f t="shared" si="6"/>
        <v>493.9</v>
      </c>
      <c r="R11" s="29">
        <v>0.5</v>
      </c>
      <c r="S11" s="25">
        <f t="shared" si="3"/>
        <v>246.95</v>
      </c>
      <c r="T11" s="30">
        <f t="shared" si="4"/>
        <v>740.84999999999991</v>
      </c>
    </row>
    <row r="12" spans="1:20" ht="16.5" thickBot="1" x14ac:dyDescent="0.3">
      <c r="A12" s="42" t="s">
        <v>29</v>
      </c>
      <c r="B12" s="11" t="s">
        <v>8</v>
      </c>
      <c r="C12" s="12" t="s">
        <v>46</v>
      </c>
      <c r="D12" s="12" t="s">
        <v>25</v>
      </c>
      <c r="E12" s="12">
        <v>50</v>
      </c>
      <c r="F12" s="19" t="s">
        <v>2</v>
      </c>
      <c r="G12" s="12">
        <v>4</v>
      </c>
      <c r="H12" s="19">
        <v>3</v>
      </c>
      <c r="I12" s="19"/>
      <c r="J12" s="12" t="s">
        <v>21</v>
      </c>
      <c r="K12" s="12" t="s">
        <v>45</v>
      </c>
      <c r="L12" s="13">
        <v>12</v>
      </c>
      <c r="M12" s="13">
        <f t="shared" si="0"/>
        <v>600</v>
      </c>
      <c r="N12" s="14">
        <v>9.2499999999999999E-2</v>
      </c>
      <c r="O12" s="15">
        <v>0.03</v>
      </c>
      <c r="P12" s="16">
        <f t="shared" si="1"/>
        <v>0.1225</v>
      </c>
      <c r="Q12" s="13">
        <f>(M12*P12)+M12</f>
        <v>673.5</v>
      </c>
      <c r="R12" s="17">
        <v>0.05</v>
      </c>
      <c r="S12" s="13">
        <f t="shared" si="3"/>
        <v>33.675000000000004</v>
      </c>
      <c r="T12" s="18">
        <f t="shared" si="4"/>
        <v>707.17499999999995</v>
      </c>
    </row>
  </sheetData>
  <mergeCells count="3">
    <mergeCell ref="R2:S2"/>
    <mergeCell ref="N1:P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2019-03-26T01:20:55Z</dcterms:modified>
</cp:coreProperties>
</file>