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OMAR\OMARGR\MAESTRIA\Cursos\Estadistica_python\Semana_8\"/>
    </mc:Choice>
  </mc:AlternateContent>
  <bookViews>
    <workbookView xWindow="0" yWindow="0" windowWidth="28800" windowHeight="123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9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3" i="1"/>
  <c r="E38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3" i="1"/>
  <c r="G3" i="1"/>
  <c r="E35" i="1"/>
  <c r="E34" i="1"/>
  <c r="E30" i="1"/>
  <c r="E32" i="1"/>
  <c r="E31" i="1"/>
  <c r="E28" i="1"/>
  <c r="D28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3" i="1"/>
  <c r="F28" i="1" l="1"/>
</calcChain>
</file>

<file path=xl/sharedStrings.xml><?xml version="1.0" encoding="utf-8"?>
<sst xmlns="http://schemas.openxmlformats.org/spreadsheetml/2006/main" count="14" uniqueCount="14">
  <si>
    <t>Hours</t>
  </si>
  <si>
    <t>Scores</t>
  </si>
  <si>
    <t>mean(x)</t>
  </si>
  <si>
    <t>mean(y)</t>
  </si>
  <si>
    <t>x^2</t>
  </si>
  <si>
    <t>xy</t>
  </si>
  <si>
    <t>Sumatoria</t>
  </si>
  <si>
    <t>b1=</t>
  </si>
  <si>
    <t>n=</t>
  </si>
  <si>
    <t>b0=</t>
  </si>
  <si>
    <t>y^</t>
  </si>
  <si>
    <t>e^</t>
  </si>
  <si>
    <t>R2</t>
  </si>
  <si>
    <t>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</si>
</sst>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Fill="1" applyBorder="1"/>
    <xf numFmtId="0" fontId="1" fillId="0" borderId="0" xfId="0" applyFont="1" applyFill="1" applyBorder="1" applyAlignment="1">
      <alignment horizontal="center"/>
    </xf>
    <xf numFmtId="2" fontId="0" fillId="0" borderId="0" xfId="0" applyNumberFormat="1"/>
    <xf numFmtId="2" fontId="0" fillId="0" borderId="1" xfId="0" applyNumberFormat="1" applyBorder="1"/>
    <xf numFmtId="2" fontId="0" fillId="0" borderId="0" xfId="0" applyNumberFormat="1" applyFill="1" applyBorder="1"/>
    <xf numFmtId="0" fontId="1" fillId="0" borderId="1" xfId="0" applyFont="1" applyFill="1" applyBorder="1" applyAlignment="1">
      <alignment horizontal="center"/>
    </xf>
    <xf numFmtId="2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Hoja1!$B$3:$B$27</c:f>
              <c:numCache>
                <c:formatCode>General</c:formatCode>
                <c:ptCount val="25"/>
                <c:pt idx="0">
                  <c:v>2.5</c:v>
                </c:pt>
                <c:pt idx="1">
                  <c:v>5.0999999999999996</c:v>
                </c:pt>
                <c:pt idx="2">
                  <c:v>3.2</c:v>
                </c:pt>
                <c:pt idx="3">
                  <c:v>8.5</c:v>
                </c:pt>
                <c:pt idx="4">
                  <c:v>3.5</c:v>
                </c:pt>
                <c:pt idx="5">
                  <c:v>1.5</c:v>
                </c:pt>
                <c:pt idx="6">
                  <c:v>9.1999999999999993</c:v>
                </c:pt>
                <c:pt idx="7">
                  <c:v>5.5</c:v>
                </c:pt>
                <c:pt idx="8">
                  <c:v>8.3000000000000007</c:v>
                </c:pt>
                <c:pt idx="9">
                  <c:v>2.7</c:v>
                </c:pt>
                <c:pt idx="10">
                  <c:v>7.7</c:v>
                </c:pt>
                <c:pt idx="11">
                  <c:v>5.9</c:v>
                </c:pt>
                <c:pt idx="12">
                  <c:v>4.5</c:v>
                </c:pt>
                <c:pt idx="13">
                  <c:v>3.3</c:v>
                </c:pt>
                <c:pt idx="14">
                  <c:v>1.1000000000000001</c:v>
                </c:pt>
                <c:pt idx="15">
                  <c:v>8.9</c:v>
                </c:pt>
                <c:pt idx="16">
                  <c:v>2.5</c:v>
                </c:pt>
                <c:pt idx="17">
                  <c:v>1.9</c:v>
                </c:pt>
                <c:pt idx="18">
                  <c:v>6.1</c:v>
                </c:pt>
                <c:pt idx="19">
                  <c:v>7.4</c:v>
                </c:pt>
                <c:pt idx="20">
                  <c:v>2.7</c:v>
                </c:pt>
                <c:pt idx="21">
                  <c:v>4.8</c:v>
                </c:pt>
                <c:pt idx="22">
                  <c:v>3.8</c:v>
                </c:pt>
                <c:pt idx="23">
                  <c:v>6.9</c:v>
                </c:pt>
                <c:pt idx="24">
                  <c:v>7.8</c:v>
                </c:pt>
              </c:numCache>
            </c:numRef>
          </c:xVal>
          <c:yVal>
            <c:numRef>
              <c:f>Hoja1!$C$3:$C$27</c:f>
              <c:numCache>
                <c:formatCode>General</c:formatCode>
                <c:ptCount val="25"/>
                <c:pt idx="0">
                  <c:v>21</c:v>
                </c:pt>
                <c:pt idx="1">
                  <c:v>47</c:v>
                </c:pt>
                <c:pt idx="2">
                  <c:v>27</c:v>
                </c:pt>
                <c:pt idx="3">
                  <c:v>75</c:v>
                </c:pt>
                <c:pt idx="4">
                  <c:v>30</c:v>
                </c:pt>
                <c:pt idx="5">
                  <c:v>20</c:v>
                </c:pt>
                <c:pt idx="6">
                  <c:v>88</c:v>
                </c:pt>
                <c:pt idx="7">
                  <c:v>60</c:v>
                </c:pt>
                <c:pt idx="8">
                  <c:v>81</c:v>
                </c:pt>
                <c:pt idx="9">
                  <c:v>25</c:v>
                </c:pt>
                <c:pt idx="10">
                  <c:v>85</c:v>
                </c:pt>
                <c:pt idx="11">
                  <c:v>62</c:v>
                </c:pt>
                <c:pt idx="12">
                  <c:v>41</c:v>
                </c:pt>
                <c:pt idx="13">
                  <c:v>42</c:v>
                </c:pt>
                <c:pt idx="14">
                  <c:v>17</c:v>
                </c:pt>
                <c:pt idx="15">
                  <c:v>95</c:v>
                </c:pt>
                <c:pt idx="16">
                  <c:v>30</c:v>
                </c:pt>
                <c:pt idx="17">
                  <c:v>24</c:v>
                </c:pt>
                <c:pt idx="18">
                  <c:v>67</c:v>
                </c:pt>
                <c:pt idx="19">
                  <c:v>69</c:v>
                </c:pt>
                <c:pt idx="20">
                  <c:v>30</c:v>
                </c:pt>
                <c:pt idx="21">
                  <c:v>54</c:v>
                </c:pt>
                <c:pt idx="22">
                  <c:v>35</c:v>
                </c:pt>
                <c:pt idx="23">
                  <c:v>76</c:v>
                </c:pt>
                <c:pt idx="24">
                  <c:v>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75F-45E5-9FE6-42EA324CDC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62911168"/>
        <c:axId val="762905760"/>
      </c:scatterChart>
      <c:valAx>
        <c:axId val="7629111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Hours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2905760"/>
        <c:crosses val="autoZero"/>
        <c:crossBetween val="midCat"/>
      </c:valAx>
      <c:valAx>
        <c:axId val="762905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Scores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29111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Hoja1!$B$3:$B$27</c:f>
              <c:numCache>
                <c:formatCode>General</c:formatCode>
                <c:ptCount val="25"/>
                <c:pt idx="0">
                  <c:v>2.5</c:v>
                </c:pt>
                <c:pt idx="1">
                  <c:v>5.0999999999999996</c:v>
                </c:pt>
                <c:pt idx="2">
                  <c:v>3.2</c:v>
                </c:pt>
                <c:pt idx="3">
                  <c:v>8.5</c:v>
                </c:pt>
                <c:pt idx="4">
                  <c:v>3.5</c:v>
                </c:pt>
                <c:pt idx="5">
                  <c:v>1.5</c:v>
                </c:pt>
                <c:pt idx="6">
                  <c:v>9.1999999999999993</c:v>
                </c:pt>
                <c:pt idx="7">
                  <c:v>5.5</c:v>
                </c:pt>
                <c:pt idx="8">
                  <c:v>8.3000000000000007</c:v>
                </c:pt>
                <c:pt idx="9">
                  <c:v>2.7</c:v>
                </c:pt>
                <c:pt idx="10">
                  <c:v>7.7</c:v>
                </c:pt>
                <c:pt idx="11">
                  <c:v>5.9</c:v>
                </c:pt>
                <c:pt idx="12">
                  <c:v>4.5</c:v>
                </c:pt>
                <c:pt idx="13">
                  <c:v>3.3</c:v>
                </c:pt>
                <c:pt idx="14">
                  <c:v>1.1000000000000001</c:v>
                </c:pt>
                <c:pt idx="15">
                  <c:v>8.9</c:v>
                </c:pt>
                <c:pt idx="16">
                  <c:v>2.5</c:v>
                </c:pt>
                <c:pt idx="17">
                  <c:v>1.9</c:v>
                </c:pt>
                <c:pt idx="18">
                  <c:v>6.1</c:v>
                </c:pt>
                <c:pt idx="19">
                  <c:v>7.4</c:v>
                </c:pt>
                <c:pt idx="20">
                  <c:v>2.7</c:v>
                </c:pt>
                <c:pt idx="21">
                  <c:v>4.8</c:v>
                </c:pt>
                <c:pt idx="22">
                  <c:v>3.8</c:v>
                </c:pt>
                <c:pt idx="23">
                  <c:v>6.9</c:v>
                </c:pt>
                <c:pt idx="24">
                  <c:v>7.8</c:v>
                </c:pt>
              </c:numCache>
            </c:numRef>
          </c:xVal>
          <c:yVal>
            <c:numRef>
              <c:f>Hoja1!$G$3:$G$27</c:f>
              <c:numCache>
                <c:formatCode>0.00</c:formatCode>
                <c:ptCount val="25"/>
                <c:pt idx="0">
                  <c:v>-5.9231818823418827</c:v>
                </c:pt>
                <c:pt idx="1">
                  <c:v>-5.3402706983892898</c:v>
                </c:pt>
                <c:pt idx="2">
                  <c:v>-6.7662442558931133</c:v>
                </c:pt>
                <c:pt idx="3">
                  <c:v>-10.57800222706669</c:v>
                </c:pt>
                <c:pt idx="4">
                  <c:v>-6.6989852731293453</c:v>
                </c:pt>
                <c:pt idx="5">
                  <c:v>2.8526215084455835</c:v>
                </c:pt>
                <c:pt idx="6">
                  <c:v>-4.4210646006179104</c:v>
                </c:pt>
                <c:pt idx="7">
                  <c:v>3.7494079452957223</c:v>
                </c:pt>
                <c:pt idx="8">
                  <c:v>-2.6228415489092072</c:v>
                </c:pt>
                <c:pt idx="9">
                  <c:v>-3.8783425604993766</c:v>
                </c:pt>
                <c:pt idx="10">
                  <c:v>7.2426404855632995</c:v>
                </c:pt>
                <c:pt idx="11">
                  <c:v>1.8390865889807273</c:v>
                </c:pt>
                <c:pt idx="12">
                  <c:v>-5.4747886639168186</c:v>
                </c:pt>
                <c:pt idx="13">
                  <c:v>7.2561754050281451</c:v>
                </c:pt>
                <c:pt idx="14">
                  <c:v>3.7629428647605696</c:v>
                </c:pt>
                <c:pt idx="15">
                  <c:v>5.511676416618343</c:v>
                </c:pt>
                <c:pt idx="16">
                  <c:v>3.0768181176581173</c:v>
                </c:pt>
                <c:pt idx="17">
                  <c:v>2.9423001521305991</c:v>
                </c:pt>
                <c:pt idx="18">
                  <c:v>4.883925910823244</c:v>
                </c:pt>
                <c:pt idx="19">
                  <c:v>-5.8246184972004755</c:v>
                </c:pt>
                <c:pt idx="20">
                  <c:v>1.1216574395006234</c:v>
                </c:pt>
                <c:pt idx="21">
                  <c:v>4.5924703188469493</c:v>
                </c:pt>
                <c:pt idx="22">
                  <c:v>-4.6317262903655845</c:v>
                </c:pt>
                <c:pt idx="23">
                  <c:v>6.0632831981932611</c:v>
                </c:pt>
                <c:pt idx="24">
                  <c:v>7.2650601464845579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02D-4089-9D0A-96ADA7F91F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94754848"/>
        <c:axId val="1294754016"/>
      </c:scatterChart>
      <c:valAx>
        <c:axId val="12947548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4754016"/>
        <c:crosses val="autoZero"/>
        <c:crossBetween val="midCat"/>
      </c:valAx>
      <c:valAx>
        <c:axId val="1294754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47548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1"/>
          <c:order val="0"/>
          <c:tx>
            <c:strRef>
              <c:f>Hoja1!$C$2</c:f>
              <c:strCache>
                <c:ptCount val="1"/>
                <c:pt idx="0">
                  <c:v>Scores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yVal>
            <c:numRef>
              <c:f>Hoja1!$C$3:$C$27</c:f>
              <c:numCache>
                <c:formatCode>General</c:formatCode>
                <c:ptCount val="25"/>
                <c:pt idx="0">
                  <c:v>21</c:v>
                </c:pt>
                <c:pt idx="1">
                  <c:v>47</c:v>
                </c:pt>
                <c:pt idx="2">
                  <c:v>27</c:v>
                </c:pt>
                <c:pt idx="3">
                  <c:v>75</c:v>
                </c:pt>
                <c:pt idx="4">
                  <c:v>30</c:v>
                </c:pt>
                <c:pt idx="5">
                  <c:v>20</c:v>
                </c:pt>
                <c:pt idx="6">
                  <c:v>88</c:v>
                </c:pt>
                <c:pt idx="7">
                  <c:v>60</c:v>
                </c:pt>
                <c:pt idx="8">
                  <c:v>81</c:v>
                </c:pt>
                <c:pt idx="9">
                  <c:v>25</c:v>
                </c:pt>
                <c:pt idx="10">
                  <c:v>85</c:v>
                </c:pt>
                <c:pt idx="11">
                  <c:v>62</c:v>
                </c:pt>
                <c:pt idx="12">
                  <c:v>41</c:v>
                </c:pt>
                <c:pt idx="13">
                  <c:v>42</c:v>
                </c:pt>
                <c:pt idx="14">
                  <c:v>17</c:v>
                </c:pt>
                <c:pt idx="15">
                  <c:v>95</c:v>
                </c:pt>
                <c:pt idx="16">
                  <c:v>30</c:v>
                </c:pt>
                <c:pt idx="17">
                  <c:v>24</c:v>
                </c:pt>
                <c:pt idx="18">
                  <c:v>67</c:v>
                </c:pt>
                <c:pt idx="19">
                  <c:v>69</c:v>
                </c:pt>
                <c:pt idx="20">
                  <c:v>30</c:v>
                </c:pt>
                <c:pt idx="21">
                  <c:v>54</c:v>
                </c:pt>
                <c:pt idx="22">
                  <c:v>35</c:v>
                </c:pt>
                <c:pt idx="23">
                  <c:v>76</c:v>
                </c:pt>
                <c:pt idx="24">
                  <c:v>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488-4DBC-AC9C-02C0F841C61B}"/>
            </c:ext>
          </c:extLst>
        </c:ser>
        <c:ser>
          <c:idx val="2"/>
          <c:order val="1"/>
          <c:tx>
            <c:strRef>
              <c:f>Hoja1!$F$2</c:f>
              <c:strCache>
                <c:ptCount val="1"/>
                <c:pt idx="0">
                  <c:v>y^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yVal>
            <c:numRef>
              <c:f>Hoja1!$F$3:$F$27</c:f>
              <c:numCache>
                <c:formatCode>0.00</c:formatCode>
                <c:ptCount val="25"/>
                <c:pt idx="0">
                  <c:v>26.923181882341883</c:v>
                </c:pt>
                <c:pt idx="1">
                  <c:v>52.34027069838929</c:v>
                </c:pt>
                <c:pt idx="2">
                  <c:v>33.766244255893113</c:v>
                </c:pt>
                <c:pt idx="3">
                  <c:v>85.57800222706669</c:v>
                </c:pt>
                <c:pt idx="4">
                  <c:v>36.698985273129345</c:v>
                </c:pt>
                <c:pt idx="5">
                  <c:v>17.147378491554417</c:v>
                </c:pt>
                <c:pt idx="6">
                  <c:v>92.42106460061791</c:v>
                </c:pt>
                <c:pt idx="7">
                  <c:v>56.250592054704278</c:v>
                </c:pt>
                <c:pt idx="8">
                  <c:v>83.622841548909207</c:v>
                </c:pt>
                <c:pt idx="9">
                  <c:v>28.878342560499377</c:v>
                </c:pt>
                <c:pt idx="10">
                  <c:v>77.7573595144367</c:v>
                </c:pt>
                <c:pt idx="11">
                  <c:v>60.160913411019273</c:v>
                </c:pt>
                <c:pt idx="12">
                  <c:v>46.474788663916819</c:v>
                </c:pt>
                <c:pt idx="13">
                  <c:v>34.743824594971855</c:v>
                </c:pt>
                <c:pt idx="14">
                  <c:v>13.23705713523943</c:v>
                </c:pt>
                <c:pt idx="15">
                  <c:v>89.488323583381657</c:v>
                </c:pt>
                <c:pt idx="16">
                  <c:v>26.923181882341883</c:v>
                </c:pt>
                <c:pt idx="17">
                  <c:v>21.057699847869401</c:v>
                </c:pt>
                <c:pt idx="18">
                  <c:v>62.116074089176756</c:v>
                </c:pt>
                <c:pt idx="19">
                  <c:v>74.824618497200476</c:v>
                </c:pt>
                <c:pt idx="20">
                  <c:v>28.878342560499377</c:v>
                </c:pt>
                <c:pt idx="21">
                  <c:v>49.407529681153051</c:v>
                </c:pt>
                <c:pt idx="22">
                  <c:v>39.631726290365584</c:v>
                </c:pt>
                <c:pt idx="23">
                  <c:v>69.936716801806739</c:v>
                </c:pt>
                <c:pt idx="24">
                  <c:v>78.734939853515442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488-4DBC-AC9C-02C0F841C6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97990528"/>
        <c:axId val="1297991360"/>
      </c:scatterChart>
      <c:valAx>
        <c:axId val="12979905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7991360"/>
        <c:crosses val="autoZero"/>
        <c:crossBetween val="midCat"/>
      </c:valAx>
      <c:valAx>
        <c:axId val="1297991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79905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180909</xdr:colOff>
      <xdr:row>1</xdr:row>
      <xdr:rowOff>173299</xdr:rowOff>
    </xdr:from>
    <xdr:to>
      <xdr:col>16</xdr:col>
      <xdr:colOff>180909</xdr:colOff>
      <xdr:row>16</xdr:row>
      <xdr:rowOff>58999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156927</xdr:colOff>
      <xdr:row>20</xdr:row>
      <xdr:rowOff>16556</xdr:rowOff>
    </xdr:from>
    <xdr:to>
      <xdr:col>16</xdr:col>
      <xdr:colOff>165697</xdr:colOff>
      <xdr:row>34</xdr:row>
      <xdr:rowOff>92756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540938</xdr:colOff>
      <xdr:row>37</xdr:row>
      <xdr:rowOff>22003</xdr:rowOff>
    </xdr:from>
    <xdr:to>
      <xdr:col>16</xdr:col>
      <xdr:colOff>540938</xdr:colOff>
      <xdr:row>51</xdr:row>
      <xdr:rowOff>98203</xdr:rowOff>
    </xdr:to>
    <xdr:graphicFrame macro="">
      <xdr:nvGraphicFramePr>
        <xdr:cNvPr id="4" name="Gráfico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39"/>
  <sheetViews>
    <sheetView showGridLines="0" tabSelected="1" zoomScale="55" zoomScaleNormal="55" workbookViewId="0">
      <selection activeCell="G42" sqref="G42"/>
    </sheetView>
  </sheetViews>
  <sheetFormatPr baseColWidth="10" defaultRowHeight="15" x14ac:dyDescent="0.25"/>
  <cols>
    <col min="5" max="5" width="11.85546875" bestFit="1" customWidth="1"/>
  </cols>
  <sheetData>
    <row r="2" spans="2:9" x14ac:dyDescent="0.25">
      <c r="B2" s="2" t="s">
        <v>0</v>
      </c>
      <c r="C2" s="2" t="s">
        <v>1</v>
      </c>
      <c r="D2" s="2" t="s">
        <v>5</v>
      </c>
      <c r="E2" s="2" t="s">
        <v>4</v>
      </c>
      <c r="F2" s="10" t="s">
        <v>10</v>
      </c>
      <c r="G2" s="10" t="s">
        <v>11</v>
      </c>
      <c r="H2" s="6"/>
      <c r="I2" s="6"/>
    </row>
    <row r="3" spans="2:9" x14ac:dyDescent="0.25">
      <c r="B3" s="1">
        <v>2.5</v>
      </c>
      <c r="C3" s="1">
        <v>21</v>
      </c>
      <c r="D3">
        <f>+C3*B3</f>
        <v>52.5</v>
      </c>
      <c r="E3">
        <f>+B3*B3</f>
        <v>6.25</v>
      </c>
      <c r="F3" s="7">
        <f>+B3*$E$34+$E$35</f>
        <v>26.923181882341883</v>
      </c>
      <c r="G3" s="7">
        <f>+C3-F3</f>
        <v>-5.9231818823418827</v>
      </c>
      <c r="H3" s="7">
        <f>+G3*G3</f>
        <v>35.084083611303129</v>
      </c>
      <c r="I3" s="7"/>
    </row>
    <row r="4" spans="2:9" x14ac:dyDescent="0.25">
      <c r="B4" s="1">
        <v>5.0999999999999996</v>
      </c>
      <c r="C4" s="1">
        <v>47</v>
      </c>
      <c r="D4">
        <f t="shared" ref="D4:D27" si="0">+C4*B4</f>
        <v>239.7</v>
      </c>
      <c r="E4">
        <f t="shared" ref="E4:E27" si="1">+B4*B4</f>
        <v>26.009999999999998</v>
      </c>
      <c r="F4" s="7">
        <f t="shared" ref="F4:F27" si="2">+B4*$E$34+$E$35</f>
        <v>52.34027069838929</v>
      </c>
      <c r="G4" s="7">
        <f t="shared" ref="G4:G27" si="3">+C4-F4</f>
        <v>-5.3402706983892898</v>
      </c>
      <c r="H4" s="7">
        <f t="shared" ref="H4:H27" si="4">+G4*G4</f>
        <v>28.518491132075233</v>
      </c>
      <c r="I4" s="7"/>
    </row>
    <row r="5" spans="2:9" x14ac:dyDescent="0.25">
      <c r="B5" s="1">
        <v>3.2</v>
      </c>
      <c r="C5" s="1">
        <v>27</v>
      </c>
      <c r="D5">
        <f t="shared" si="0"/>
        <v>86.4</v>
      </c>
      <c r="E5">
        <f t="shared" si="1"/>
        <v>10.240000000000002</v>
      </c>
      <c r="F5" s="7">
        <f t="shared" si="2"/>
        <v>33.766244255893113</v>
      </c>
      <c r="G5" s="7">
        <f t="shared" si="3"/>
        <v>-6.7662442558931133</v>
      </c>
      <c r="H5" s="7">
        <f t="shared" si="4"/>
        <v>45.782061330406549</v>
      </c>
      <c r="I5" s="7"/>
    </row>
    <row r="6" spans="2:9" x14ac:dyDescent="0.25">
      <c r="B6" s="1">
        <v>8.5</v>
      </c>
      <c r="C6" s="1">
        <v>75</v>
      </c>
      <c r="D6">
        <f t="shared" si="0"/>
        <v>637.5</v>
      </c>
      <c r="E6">
        <f t="shared" si="1"/>
        <v>72.25</v>
      </c>
      <c r="F6" s="7">
        <f t="shared" si="2"/>
        <v>85.57800222706669</v>
      </c>
      <c r="G6" s="7">
        <f t="shared" si="3"/>
        <v>-10.57800222706669</v>
      </c>
      <c r="H6" s="7">
        <f t="shared" si="4"/>
        <v>111.89413111582786</v>
      </c>
      <c r="I6" s="7"/>
    </row>
    <row r="7" spans="2:9" x14ac:dyDescent="0.25">
      <c r="B7" s="1">
        <v>3.5</v>
      </c>
      <c r="C7" s="1">
        <v>30</v>
      </c>
      <c r="D7">
        <f t="shared" si="0"/>
        <v>105</v>
      </c>
      <c r="E7">
        <f t="shared" si="1"/>
        <v>12.25</v>
      </c>
      <c r="F7" s="7">
        <f t="shared" si="2"/>
        <v>36.698985273129345</v>
      </c>
      <c r="G7" s="7">
        <f t="shared" si="3"/>
        <v>-6.6989852731293453</v>
      </c>
      <c r="H7" s="7">
        <f t="shared" si="4"/>
        <v>44.876403689603848</v>
      </c>
      <c r="I7" s="7"/>
    </row>
    <row r="8" spans="2:9" x14ac:dyDescent="0.25">
      <c r="B8" s="1">
        <v>1.5</v>
      </c>
      <c r="C8" s="1">
        <v>20</v>
      </c>
      <c r="D8">
        <f t="shared" si="0"/>
        <v>30</v>
      </c>
      <c r="E8">
        <f t="shared" si="1"/>
        <v>2.25</v>
      </c>
      <c r="F8" s="7">
        <f t="shared" si="2"/>
        <v>17.147378491554417</v>
      </c>
      <c r="G8" s="7">
        <f t="shared" si="3"/>
        <v>2.8526215084455835</v>
      </c>
      <c r="H8" s="7">
        <f t="shared" si="4"/>
        <v>8.1374494704463558</v>
      </c>
      <c r="I8" s="7"/>
    </row>
    <row r="9" spans="2:9" x14ac:dyDescent="0.25">
      <c r="B9" s="1">
        <v>9.1999999999999993</v>
      </c>
      <c r="C9" s="1">
        <v>88</v>
      </c>
      <c r="D9">
        <f t="shared" si="0"/>
        <v>809.59999999999991</v>
      </c>
      <c r="E9">
        <f t="shared" si="1"/>
        <v>84.639999999999986</v>
      </c>
      <c r="F9" s="7">
        <f t="shared" si="2"/>
        <v>92.42106460061791</v>
      </c>
      <c r="G9" s="7">
        <f t="shared" si="3"/>
        <v>-4.4210646006179104</v>
      </c>
      <c r="H9" s="7">
        <f t="shared" si="4"/>
        <v>19.545812202836803</v>
      </c>
      <c r="I9" s="7"/>
    </row>
    <row r="10" spans="2:9" x14ac:dyDescent="0.25">
      <c r="B10" s="1">
        <v>5.5</v>
      </c>
      <c r="C10" s="1">
        <v>60</v>
      </c>
      <c r="D10">
        <f t="shared" si="0"/>
        <v>330</v>
      </c>
      <c r="E10">
        <f t="shared" si="1"/>
        <v>30.25</v>
      </c>
      <c r="F10" s="7">
        <f t="shared" si="2"/>
        <v>56.250592054704278</v>
      </c>
      <c r="G10" s="7">
        <f t="shared" si="3"/>
        <v>3.7494079452957223</v>
      </c>
      <c r="H10" s="7">
        <f t="shared" si="4"/>
        <v>14.058059940246689</v>
      </c>
      <c r="I10" s="7"/>
    </row>
    <row r="11" spans="2:9" x14ac:dyDescent="0.25">
      <c r="B11" s="1">
        <v>8.3000000000000007</v>
      </c>
      <c r="C11" s="1">
        <v>81</v>
      </c>
      <c r="D11">
        <f t="shared" si="0"/>
        <v>672.30000000000007</v>
      </c>
      <c r="E11">
        <f t="shared" si="1"/>
        <v>68.890000000000015</v>
      </c>
      <c r="F11" s="7">
        <f t="shared" si="2"/>
        <v>83.622841548909207</v>
      </c>
      <c r="G11" s="7">
        <f t="shared" si="3"/>
        <v>-2.6228415489092072</v>
      </c>
      <c r="H11" s="7">
        <f t="shared" si="4"/>
        <v>6.8792977906844488</v>
      </c>
      <c r="I11" s="7"/>
    </row>
    <row r="12" spans="2:9" x14ac:dyDescent="0.25">
      <c r="B12" s="1">
        <v>2.7</v>
      </c>
      <c r="C12" s="1">
        <v>25</v>
      </c>
      <c r="D12">
        <f t="shared" si="0"/>
        <v>67.5</v>
      </c>
      <c r="E12">
        <f t="shared" si="1"/>
        <v>7.2900000000000009</v>
      </c>
      <c r="F12" s="7">
        <f t="shared" si="2"/>
        <v>28.878342560499377</v>
      </c>
      <c r="G12" s="7">
        <f t="shared" si="3"/>
        <v>-3.8783425604993766</v>
      </c>
      <c r="H12" s="7">
        <f t="shared" si="4"/>
        <v>15.041541016580862</v>
      </c>
      <c r="I12" s="7"/>
    </row>
    <row r="13" spans="2:9" x14ac:dyDescent="0.25">
      <c r="B13" s="1">
        <v>7.7</v>
      </c>
      <c r="C13" s="1">
        <v>85</v>
      </c>
      <c r="D13">
        <f t="shared" si="0"/>
        <v>654.5</v>
      </c>
      <c r="E13">
        <f t="shared" si="1"/>
        <v>59.290000000000006</v>
      </c>
      <c r="F13" s="7">
        <f t="shared" si="2"/>
        <v>77.7573595144367</v>
      </c>
      <c r="G13" s="7">
        <f t="shared" si="3"/>
        <v>7.2426404855632995</v>
      </c>
      <c r="H13" s="7">
        <f t="shared" si="4"/>
        <v>52.455841203120585</v>
      </c>
      <c r="I13" s="7"/>
    </row>
    <row r="14" spans="2:9" x14ac:dyDescent="0.25">
      <c r="B14" s="1">
        <v>5.9</v>
      </c>
      <c r="C14" s="1">
        <v>62</v>
      </c>
      <c r="D14">
        <f t="shared" si="0"/>
        <v>365.8</v>
      </c>
      <c r="E14">
        <f t="shared" si="1"/>
        <v>34.81</v>
      </c>
      <c r="F14" s="7">
        <f t="shared" si="2"/>
        <v>60.160913411019273</v>
      </c>
      <c r="G14" s="7">
        <f t="shared" si="3"/>
        <v>1.8390865889807273</v>
      </c>
      <c r="H14" s="7">
        <f t="shared" si="4"/>
        <v>3.3822394817687664</v>
      </c>
      <c r="I14" s="7"/>
    </row>
    <row r="15" spans="2:9" x14ac:dyDescent="0.25">
      <c r="B15" s="1">
        <v>4.5</v>
      </c>
      <c r="C15" s="1">
        <v>41</v>
      </c>
      <c r="D15">
        <f t="shared" si="0"/>
        <v>184.5</v>
      </c>
      <c r="E15">
        <f t="shared" si="1"/>
        <v>20.25</v>
      </c>
      <c r="F15" s="7">
        <f t="shared" si="2"/>
        <v>46.474788663916819</v>
      </c>
      <c r="G15" s="7">
        <f t="shared" si="3"/>
        <v>-5.4747886639168186</v>
      </c>
      <c r="H15" s="7">
        <f t="shared" si="4"/>
        <v>29.973310914552105</v>
      </c>
      <c r="I15" s="7"/>
    </row>
    <row r="16" spans="2:9" x14ac:dyDescent="0.25">
      <c r="B16" s="1">
        <v>3.3</v>
      </c>
      <c r="C16" s="1">
        <v>42</v>
      </c>
      <c r="D16">
        <f t="shared" si="0"/>
        <v>138.6</v>
      </c>
      <c r="E16">
        <f t="shared" si="1"/>
        <v>10.889999999999999</v>
      </c>
      <c r="F16" s="7">
        <f t="shared" si="2"/>
        <v>34.743824594971855</v>
      </c>
      <c r="G16" s="7">
        <f t="shared" si="3"/>
        <v>7.2561754050281451</v>
      </c>
      <c r="H16" s="7">
        <f t="shared" si="4"/>
        <v>52.652081508535368</v>
      </c>
      <c r="I16" s="7"/>
    </row>
    <row r="17" spans="2:9" x14ac:dyDescent="0.25">
      <c r="B17" s="1">
        <v>1.1000000000000001</v>
      </c>
      <c r="C17" s="1">
        <v>17</v>
      </c>
      <c r="D17">
        <f t="shared" si="0"/>
        <v>18.700000000000003</v>
      </c>
      <c r="E17">
        <f t="shared" si="1"/>
        <v>1.2100000000000002</v>
      </c>
      <c r="F17" s="7">
        <f t="shared" si="2"/>
        <v>13.23705713523943</v>
      </c>
      <c r="G17" s="7">
        <f t="shared" si="3"/>
        <v>3.7629428647605696</v>
      </c>
      <c r="H17" s="7">
        <f t="shared" si="4"/>
        <v>14.159739003452483</v>
      </c>
      <c r="I17" s="7"/>
    </row>
    <row r="18" spans="2:9" x14ac:dyDescent="0.25">
      <c r="B18" s="1">
        <v>8.9</v>
      </c>
      <c r="C18" s="1">
        <v>95</v>
      </c>
      <c r="D18">
        <f t="shared" si="0"/>
        <v>845.5</v>
      </c>
      <c r="E18">
        <f t="shared" si="1"/>
        <v>79.210000000000008</v>
      </c>
      <c r="F18" s="7">
        <f t="shared" si="2"/>
        <v>89.488323583381657</v>
      </c>
      <c r="G18" s="7">
        <f t="shared" si="3"/>
        <v>5.511676416618343</v>
      </c>
      <c r="H18" s="7">
        <f t="shared" si="4"/>
        <v>30.378576921506816</v>
      </c>
      <c r="I18" s="7"/>
    </row>
    <row r="19" spans="2:9" x14ac:dyDescent="0.25">
      <c r="B19" s="1">
        <v>2.5</v>
      </c>
      <c r="C19" s="1">
        <v>30</v>
      </c>
      <c r="D19">
        <f t="shared" si="0"/>
        <v>75</v>
      </c>
      <c r="E19">
        <f t="shared" si="1"/>
        <v>6.25</v>
      </c>
      <c r="F19" s="7">
        <f t="shared" si="2"/>
        <v>26.923181882341883</v>
      </c>
      <c r="G19" s="7">
        <f t="shared" si="3"/>
        <v>3.0768181176581173</v>
      </c>
      <c r="H19" s="7">
        <f t="shared" si="4"/>
        <v>9.4668097291492401</v>
      </c>
      <c r="I19" s="7"/>
    </row>
    <row r="20" spans="2:9" x14ac:dyDescent="0.25">
      <c r="B20" s="1">
        <v>1.9</v>
      </c>
      <c r="C20" s="1">
        <v>24</v>
      </c>
      <c r="D20">
        <f t="shared" si="0"/>
        <v>45.599999999999994</v>
      </c>
      <c r="E20">
        <f t="shared" si="1"/>
        <v>3.61</v>
      </c>
      <c r="F20" s="7">
        <f t="shared" si="2"/>
        <v>21.057699847869401</v>
      </c>
      <c r="G20" s="7">
        <f t="shared" si="3"/>
        <v>2.9423001521305991</v>
      </c>
      <c r="H20" s="7">
        <f t="shared" si="4"/>
        <v>8.6571301852277465</v>
      </c>
      <c r="I20" s="7"/>
    </row>
    <row r="21" spans="2:9" x14ac:dyDescent="0.25">
      <c r="B21" s="1">
        <v>6.1</v>
      </c>
      <c r="C21" s="1">
        <v>67</v>
      </c>
      <c r="D21">
        <f t="shared" si="0"/>
        <v>408.7</v>
      </c>
      <c r="E21">
        <f t="shared" si="1"/>
        <v>37.209999999999994</v>
      </c>
      <c r="F21" s="7">
        <f t="shared" si="2"/>
        <v>62.116074089176756</v>
      </c>
      <c r="G21" s="7">
        <f t="shared" si="3"/>
        <v>4.883925910823244</v>
      </c>
      <c r="H21" s="7">
        <f t="shared" si="4"/>
        <v>23.852732302410654</v>
      </c>
      <c r="I21" s="7"/>
    </row>
    <row r="22" spans="2:9" x14ac:dyDescent="0.25">
      <c r="B22" s="1">
        <v>7.4</v>
      </c>
      <c r="C22" s="1">
        <v>69</v>
      </c>
      <c r="D22">
        <f t="shared" si="0"/>
        <v>510.6</v>
      </c>
      <c r="E22">
        <f t="shared" si="1"/>
        <v>54.760000000000005</v>
      </c>
      <c r="F22" s="7">
        <f t="shared" si="2"/>
        <v>74.824618497200476</v>
      </c>
      <c r="G22" s="7">
        <f t="shared" si="3"/>
        <v>-5.8246184972004755</v>
      </c>
      <c r="H22" s="7">
        <f t="shared" si="4"/>
        <v>33.926180637929924</v>
      </c>
      <c r="I22" s="7"/>
    </row>
    <row r="23" spans="2:9" x14ac:dyDescent="0.25">
      <c r="B23" s="1">
        <v>2.7</v>
      </c>
      <c r="C23" s="1">
        <v>30</v>
      </c>
      <c r="D23">
        <f t="shared" si="0"/>
        <v>81</v>
      </c>
      <c r="E23">
        <f t="shared" si="1"/>
        <v>7.2900000000000009</v>
      </c>
      <c r="F23" s="7">
        <f t="shared" si="2"/>
        <v>28.878342560499377</v>
      </c>
      <c r="G23" s="7">
        <f t="shared" si="3"/>
        <v>1.1216574395006234</v>
      </c>
      <c r="H23" s="7">
        <f t="shared" si="4"/>
        <v>1.2581154115870945</v>
      </c>
      <c r="I23" s="7"/>
    </row>
    <row r="24" spans="2:9" x14ac:dyDescent="0.25">
      <c r="B24" s="1">
        <v>4.8</v>
      </c>
      <c r="C24" s="1">
        <v>54</v>
      </c>
      <c r="D24">
        <f t="shared" si="0"/>
        <v>259.2</v>
      </c>
      <c r="E24">
        <f t="shared" si="1"/>
        <v>23.04</v>
      </c>
      <c r="F24" s="7">
        <f t="shared" si="2"/>
        <v>49.407529681153051</v>
      </c>
      <c r="G24" s="7">
        <f t="shared" si="3"/>
        <v>4.5924703188469493</v>
      </c>
      <c r="H24" s="7">
        <f t="shared" si="4"/>
        <v>21.0907836294902</v>
      </c>
      <c r="I24" s="7"/>
    </row>
    <row r="25" spans="2:9" x14ac:dyDescent="0.25">
      <c r="B25" s="1">
        <v>3.8</v>
      </c>
      <c r="C25" s="1">
        <v>35</v>
      </c>
      <c r="D25">
        <f t="shared" si="0"/>
        <v>133</v>
      </c>
      <c r="E25">
        <f t="shared" si="1"/>
        <v>14.44</v>
      </c>
      <c r="F25" s="7">
        <f t="shared" si="2"/>
        <v>39.631726290365584</v>
      </c>
      <c r="G25" s="7">
        <f t="shared" si="3"/>
        <v>-4.6317262903655845</v>
      </c>
      <c r="H25" s="7">
        <f t="shared" si="4"/>
        <v>21.452888428863737</v>
      </c>
      <c r="I25" s="7"/>
    </row>
    <row r="26" spans="2:9" x14ac:dyDescent="0.25">
      <c r="B26" s="1">
        <v>6.9</v>
      </c>
      <c r="C26" s="1">
        <v>76</v>
      </c>
      <c r="D26">
        <f t="shared" si="0"/>
        <v>524.4</v>
      </c>
      <c r="E26">
        <f t="shared" si="1"/>
        <v>47.610000000000007</v>
      </c>
      <c r="F26" s="7">
        <f t="shared" si="2"/>
        <v>69.936716801806739</v>
      </c>
      <c r="G26" s="7">
        <f t="shared" si="3"/>
        <v>6.0632831981932611</v>
      </c>
      <c r="H26" s="7">
        <f t="shared" si="4"/>
        <v>36.763403141492702</v>
      </c>
      <c r="I26" s="7"/>
    </row>
    <row r="27" spans="2:9" x14ac:dyDescent="0.25">
      <c r="B27" s="3">
        <v>7.8</v>
      </c>
      <c r="C27" s="3">
        <v>86</v>
      </c>
      <c r="D27" s="4">
        <f t="shared" si="0"/>
        <v>670.8</v>
      </c>
      <c r="E27" s="4">
        <f t="shared" si="1"/>
        <v>60.839999999999996</v>
      </c>
      <c r="F27" s="8">
        <f t="shared" si="2"/>
        <v>78.734939853515442</v>
      </c>
      <c r="G27" s="8">
        <f t="shared" si="3"/>
        <v>7.2650601464845579</v>
      </c>
      <c r="H27" s="7">
        <f t="shared" si="4"/>
        <v>52.781098932038226</v>
      </c>
      <c r="I27" s="11"/>
    </row>
    <row r="28" spans="2:9" x14ac:dyDescent="0.25">
      <c r="C28" t="s">
        <v>6</v>
      </c>
      <c r="D28" s="5">
        <f>+SUM(D3:D27)</f>
        <v>7946.4000000000005</v>
      </c>
      <c r="E28" s="5">
        <f>+SUM(E3:E27)</f>
        <v>781.03000000000009</v>
      </c>
      <c r="F28" s="9">
        <f>+SUM(F3:F27)</f>
        <v>1286.9999999999998</v>
      </c>
      <c r="G28" s="9"/>
      <c r="H28" s="9"/>
      <c r="I28" s="9"/>
    </row>
    <row r="30" spans="2:9" x14ac:dyDescent="0.25">
      <c r="D30" t="s">
        <v>8</v>
      </c>
      <c r="E30">
        <f>+COUNT(B3:B27)</f>
        <v>25</v>
      </c>
    </row>
    <row r="31" spans="2:9" x14ac:dyDescent="0.25">
      <c r="D31" t="s">
        <v>2</v>
      </c>
      <c r="E31">
        <f>+AVERAGE(B3:B27)</f>
        <v>5.0119999999999996</v>
      </c>
    </row>
    <row r="32" spans="2:9" x14ac:dyDescent="0.25">
      <c r="D32" t="s">
        <v>3</v>
      </c>
      <c r="E32">
        <f>+AVERAGE(C3:C27)</f>
        <v>51.48</v>
      </c>
    </row>
    <row r="34" spans="4:5" x14ac:dyDescent="0.25">
      <c r="D34" t="s">
        <v>7</v>
      </c>
      <c r="E34">
        <f>+(D28-E30*E32*E31)/(E28-E30*E31*E31)</f>
        <v>9.7758033907874662</v>
      </c>
    </row>
    <row r="35" spans="4:5" x14ac:dyDescent="0.25">
      <c r="D35" t="s">
        <v>9</v>
      </c>
      <c r="E35">
        <f>+E32-E34*E31</f>
        <v>2.4836734053732172</v>
      </c>
    </row>
    <row r="38" spans="4:5" x14ac:dyDescent="0.25">
      <c r="D38" t="s">
        <v>12</v>
      </c>
      <c r="E38">
        <f>+RSQ(C3:C27,F3:F27)</f>
        <v>0.95294819690483601</v>
      </c>
    </row>
    <row r="39" spans="4:5" x14ac:dyDescent="0.25">
      <c r="D39" t="s">
        <v>13</v>
      </c>
      <c r="E39" s="7">
        <f>+AVERAGE(H3:H27)</f>
        <v>28.882730509245501</v>
      </c>
    </row>
  </sheetData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2024-06-22T00:19:33Z</dcterms:created>
  <dcterms:modified xsi:type="dcterms:W3CDTF">2024-06-22T06:53:23Z</dcterms:modified>
</cp:coreProperties>
</file>